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3"/>
  </bookViews>
  <sheets>
    <sheet name="Квал" sheetId="1" r:id="rId1"/>
    <sheet name="Полуфинал" sheetId="2" r:id="rId2"/>
    <sheet name="Финал" sheetId="3" r:id="rId3"/>
    <sheet name="Команды" sheetId="4" r:id="rId4"/>
  </sheets>
  <definedNames>
    <definedName name="_xlnm.Print_Area" localSheetId="0">'Квал'!$A$1:$R$171</definedName>
    <definedName name="_xlnm.Print_Area" localSheetId="3">'Команды'!$A$1:$R$58</definedName>
    <definedName name="_xlnm.Print_Area" localSheetId="1">'Полуфинал'!$A$1:$R$136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<sst xmlns="http://schemas.openxmlformats.org/spreadsheetml/2006/main" count="924" uniqueCount="151">
  <si>
    <t>№ попытки</t>
  </si>
  <si>
    <t>Время старта</t>
  </si>
  <si>
    <t>Время финиша</t>
  </si>
  <si>
    <t>Результат</t>
  </si>
  <si>
    <t>Лучший результат</t>
  </si>
  <si>
    <t>№п/п</t>
  </si>
  <si>
    <t>часы</t>
  </si>
  <si>
    <t>мин.</t>
  </si>
  <si>
    <t>сек.</t>
  </si>
  <si>
    <t>сотые</t>
  </si>
  <si>
    <t>Борисов</t>
  </si>
  <si>
    <t>Минск</t>
  </si>
  <si>
    <t>Разряд</t>
  </si>
  <si>
    <t>Год рожд</t>
  </si>
  <si>
    <t>Город</t>
  </si>
  <si>
    <t>Организация</t>
  </si>
  <si>
    <t>кмс</t>
  </si>
  <si>
    <t>б/р</t>
  </si>
  <si>
    <t>СДЮШОР в/в</t>
  </si>
  <si>
    <t>Время прохождения,сек</t>
  </si>
  <si>
    <t>Штраф,сек</t>
  </si>
  <si>
    <t>по гребному слалому на байдарках и каноэ</t>
  </si>
  <si>
    <t>Шишко Артем</t>
  </si>
  <si>
    <t>Фамилия, имя</t>
  </si>
  <si>
    <t>Красовский Николай</t>
  </si>
  <si>
    <t>Тарасенко Александра</t>
  </si>
  <si>
    <t>категория С-1М</t>
  </si>
  <si>
    <t>категория С-2</t>
  </si>
  <si>
    <t>категория К-1Ж</t>
  </si>
  <si>
    <t>категория К-1М</t>
  </si>
  <si>
    <t>финал 3*К-1М</t>
  </si>
  <si>
    <t>финал 3*К-1Ж</t>
  </si>
  <si>
    <t>СДЮШОР</t>
  </si>
  <si>
    <t>МГТиЭЦ</t>
  </si>
  <si>
    <t>Сколубович Игорь</t>
  </si>
  <si>
    <t xml:space="preserve">СДЮШОР </t>
  </si>
  <si>
    <t>Соболев Петр</t>
  </si>
  <si>
    <t>Главный судья</t>
  </si>
  <si>
    <t>В.А. Казак</t>
  </si>
  <si>
    <t>Главный секретарь</t>
  </si>
  <si>
    <t>финал 3*С-1М</t>
  </si>
  <si>
    <t>Ерошов Владислав</t>
  </si>
  <si>
    <t>Ривер Райдерс</t>
  </si>
  <si>
    <t>Петриченко Евгений</t>
  </si>
  <si>
    <t>Калинчик Кирилл</t>
  </si>
  <si>
    <t>Суворов Владислав</t>
  </si>
  <si>
    <t>Авдеева Яна</t>
  </si>
  <si>
    <t>Дроздова Валерия</t>
  </si>
  <si>
    <t>Новик Светлана</t>
  </si>
  <si>
    <t>Результат, сек</t>
  </si>
  <si>
    <t>Лучший результат, сек</t>
  </si>
  <si>
    <t>Время, сек</t>
  </si>
  <si>
    <t xml:space="preserve">           Министерство спорта и туризма РБ</t>
  </si>
  <si>
    <t xml:space="preserve">           Белорусская Ассоциация Каноэ</t>
  </si>
  <si>
    <t>квалификация К1-М</t>
  </si>
  <si>
    <t>мс</t>
  </si>
  <si>
    <t>РЦОП</t>
  </si>
  <si>
    <t>Головинский Дмитрий</t>
  </si>
  <si>
    <t>Головачев Александр</t>
  </si>
  <si>
    <t>лично</t>
  </si>
  <si>
    <t>Бурак Сергей</t>
  </si>
  <si>
    <t>Шишко Роман</t>
  </si>
  <si>
    <t>Третьяк Павел</t>
  </si>
  <si>
    <t>МГТЭЦДиМ</t>
  </si>
  <si>
    <t>Шмидт Никита</t>
  </si>
  <si>
    <t>Исмаилова Севинч</t>
  </si>
  <si>
    <t>Чернухо Мария</t>
  </si>
  <si>
    <t>Третьяк Виктор</t>
  </si>
  <si>
    <t>Головаченко Денис</t>
  </si>
  <si>
    <t>Казак Александр</t>
  </si>
  <si>
    <t>Ка</t>
  </si>
  <si>
    <t>Гецман Антон</t>
  </si>
  <si>
    <t>Вевер Александр</t>
  </si>
  <si>
    <t xml:space="preserve">       Открытый чемпионат Республики Беларусь </t>
  </si>
  <si>
    <t>г.Борисов, р.Сха</t>
  </si>
  <si>
    <t>В.А.Казак</t>
  </si>
  <si>
    <t>Головаченко Сергей</t>
  </si>
  <si>
    <t>Толкачев Николай</t>
  </si>
  <si>
    <t>Минск обл</t>
  </si>
  <si>
    <t>Семенов Евгений</t>
  </si>
  <si>
    <t>Потапенок Виталий</t>
  </si>
  <si>
    <t>Хмель Вячеслав</t>
  </si>
  <si>
    <t>Тверезый Вадим</t>
  </si>
  <si>
    <t xml:space="preserve"> </t>
  </si>
  <si>
    <t>н/старт</t>
  </si>
  <si>
    <t>Министерство спорта и туризма РБ</t>
  </si>
  <si>
    <t>Белорусская Ассоциация Каноэ</t>
  </si>
  <si>
    <t>ФИНАЛ</t>
  </si>
  <si>
    <t>ПОЛУФИНАЛ</t>
  </si>
  <si>
    <t>22.08.2014 г.</t>
  </si>
  <si>
    <t>Ботяновский Максим</t>
  </si>
  <si>
    <t>ФПБ</t>
  </si>
  <si>
    <t>Гусев Владимир</t>
  </si>
  <si>
    <t>Брест</t>
  </si>
  <si>
    <t>Крисковец Михаил</t>
  </si>
  <si>
    <t>Фигурин Павел</t>
  </si>
  <si>
    <t>Кустанович Геннадий</t>
  </si>
  <si>
    <t>Павлюченко Дмитрий</t>
  </si>
  <si>
    <t xml:space="preserve">Богатов Евгений </t>
  </si>
  <si>
    <t>Гродно</t>
  </si>
  <si>
    <t>Кроки</t>
  </si>
  <si>
    <t>Лукомский Евгений</t>
  </si>
  <si>
    <t>Полозов Виктор</t>
  </si>
  <si>
    <t>Сыманюк Дмитрий</t>
  </si>
  <si>
    <t>Верховодко Сергей</t>
  </si>
  <si>
    <t>Ржеутский Кирилл</t>
  </si>
  <si>
    <t>Мартынкевич Евгений</t>
  </si>
  <si>
    <t>Хмель Иван</t>
  </si>
  <si>
    <t>Глаз Дмитрий</t>
  </si>
  <si>
    <t>Толкачева Марина</t>
  </si>
  <si>
    <t>Матысюк Екатерина</t>
  </si>
  <si>
    <t>Шибаршина София</t>
  </si>
  <si>
    <t>М.А. Запекина</t>
  </si>
  <si>
    <t xml:space="preserve">Евтушик Илья </t>
  </si>
  <si>
    <t>Дакуко Владислав</t>
  </si>
  <si>
    <t>Бенклевский Валерий</t>
  </si>
  <si>
    <t>Дакуко Глеб</t>
  </si>
  <si>
    <t>Процкий Кирилл</t>
  </si>
  <si>
    <t>Сыманюк-Мартинкевич</t>
  </si>
  <si>
    <t>Сыманюк-Матысюк</t>
  </si>
  <si>
    <t>Михет Антон</t>
  </si>
  <si>
    <r>
      <t xml:space="preserve">Михайличенко </t>
    </r>
    <r>
      <rPr>
        <sz val="7"/>
        <rFont val="Verdana"/>
        <family val="2"/>
      </rPr>
      <t>Владимир</t>
    </r>
  </si>
  <si>
    <t>Гусев-Корчук</t>
  </si>
  <si>
    <t>Корчук Ольга</t>
  </si>
  <si>
    <t>Казак А.-Третьяк В.</t>
  </si>
  <si>
    <t>Гецман А.- Шишко А.</t>
  </si>
  <si>
    <t>Хмель В.-Головаченко Д.</t>
  </si>
  <si>
    <t>Павлюченко Д.-Шишко Р.</t>
  </si>
  <si>
    <t>Красовский Н.-Ерошов В.</t>
  </si>
  <si>
    <t>Лукомский С.-Богатов С.-Матысюк С.</t>
  </si>
  <si>
    <t>Шибаршина - Тарасенко - Толкачева</t>
  </si>
  <si>
    <t>Третьяк-Гецман-Головаченко Д.</t>
  </si>
  <si>
    <t>Головинский-Шишко А.-Шишко Р.</t>
  </si>
  <si>
    <t>Казак-Глаз-Соболев</t>
  </si>
  <si>
    <t>Хмель-Вевер-Красовский</t>
  </si>
  <si>
    <t>Авдеева-Дроздова-Новикова</t>
  </si>
  <si>
    <t>Калинчик-Петриченко-Суворов</t>
  </si>
  <si>
    <t>Соболев-Третьяк П.-Головаченко С.</t>
  </si>
  <si>
    <t>Шмидт-Павлюченко-Головачев А.</t>
  </si>
  <si>
    <t>Толкачев-Семенов-Сколубович</t>
  </si>
  <si>
    <t>Красовский-Кустанович-Ерошов</t>
  </si>
  <si>
    <t>Фигурин-Крисковец-Тверезый</t>
  </si>
  <si>
    <t>Ржеуцкий Д.-Ржеуцкий К.-Евтушик И.</t>
  </si>
  <si>
    <t>М.А.Запекина</t>
  </si>
  <si>
    <t>Михайличенко-Михет-Потапенок</t>
  </si>
  <si>
    <t>Ржеутский Дмитрий</t>
  </si>
  <si>
    <t>РЦОП-СДЮШОРв/в</t>
  </si>
  <si>
    <t>СДЮШОР-РЦОП</t>
  </si>
  <si>
    <t>СДЮШОР-лично</t>
  </si>
  <si>
    <t>гродно</t>
  </si>
  <si>
    <t>кроки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</si>
</sst>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mmm/yyyy"/>
    <numFmt numFmtId="166" formatCode="0.000"/>
    <numFmt numFmtId="167" formatCode="0.0"/>
    <numFmt numFmtId="168" formatCode="hh:mm\ AM/P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8"/>
      <name val="Arial Cyr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10"/>
      <name val="Arial Cyr"/>
      <family val="0"/>
    </font>
    <font>
      <sz val="9"/>
      <name val="Arial Cyr"/>
      <family val="2"/>
    </font>
    <font>
      <sz val="8"/>
      <color indexed="22"/>
      <name val="Verdana"/>
      <family val="2"/>
    </font>
    <font>
      <b/>
      <sz val="10"/>
      <name val="Arial"/>
      <family val="2"/>
    </font>
    <font>
      <sz val="7"/>
      <name val="Verdana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vertical="center"/>
      <protection locked="0"/>
    </xf>
    <xf numFmtId="0" fontId="5" fillId="34" borderId="15" xfId="0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6" fillId="34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/>
      <protection locked="0"/>
    </xf>
    <xf numFmtId="2" fontId="3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vertical="center"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2" fontId="3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5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26" xfId="0" applyFont="1" applyBorder="1" applyAlignment="1">
      <alignment textRotation="90"/>
    </xf>
    <xf numFmtId="0" fontId="11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textRotation="90"/>
    </xf>
    <xf numFmtId="0" fontId="2" fillId="0" borderId="0" xfId="0" applyFont="1" applyBorder="1" applyAlignment="1">
      <alignment/>
    </xf>
    <xf numFmtId="2" fontId="5" fillId="33" borderId="29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 applyProtection="1">
      <alignment/>
      <protection locked="0"/>
    </xf>
    <xf numFmtId="2" fontId="3" fillId="33" borderId="31" xfId="0" applyNumberFormat="1" applyFont="1" applyFill="1" applyBorder="1" applyAlignment="1">
      <alignment vertical="center"/>
    </xf>
    <xf numFmtId="2" fontId="5" fillId="33" borderId="32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 applyProtection="1">
      <alignment/>
      <protection locked="0"/>
    </xf>
    <xf numFmtId="2" fontId="5" fillId="33" borderId="34" xfId="0" applyNumberFormat="1" applyFont="1" applyFill="1" applyBorder="1" applyAlignment="1">
      <alignment vertical="center"/>
    </xf>
    <xf numFmtId="2" fontId="3" fillId="33" borderId="35" xfId="0" applyNumberFormat="1" applyFont="1" applyFill="1" applyBorder="1" applyAlignment="1">
      <alignment/>
    </xf>
    <xf numFmtId="0" fontId="3" fillId="33" borderId="36" xfId="0" applyNumberFormat="1" applyFont="1" applyFill="1" applyBorder="1" applyAlignment="1" applyProtection="1">
      <alignment/>
      <protection locked="0"/>
    </xf>
    <xf numFmtId="2" fontId="3" fillId="33" borderId="36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2" fontId="3" fillId="0" borderId="3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40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/>
    </xf>
    <xf numFmtId="0" fontId="3" fillId="0" borderId="42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5" fillId="0" borderId="43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>
      <alignment/>
    </xf>
    <xf numFmtId="0" fontId="5" fillId="0" borderId="21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5" fillId="0" borderId="51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vertical="center"/>
      <protection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35" borderId="0" xfId="0" applyFont="1" applyFill="1" applyAlignment="1">
      <alignment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6" fillId="33" borderId="35" xfId="0" applyFont="1" applyFill="1" applyBorder="1" applyAlignment="1">
      <alignment horizontal="center" vertical="center" textRotation="90" wrapText="1"/>
    </xf>
    <xf numFmtId="0" fontId="16" fillId="33" borderId="33" xfId="0" applyFont="1" applyFill="1" applyBorder="1" applyAlignment="1">
      <alignment horizontal="center" vertical="center" textRotation="90" wrapText="1"/>
    </xf>
    <xf numFmtId="0" fontId="16" fillId="33" borderId="37" xfId="0" applyFont="1" applyFill="1" applyBorder="1" applyAlignment="1">
      <alignment horizontal="center" vertical="center" textRotation="90" wrapText="1"/>
    </xf>
    <xf numFmtId="0" fontId="16" fillId="33" borderId="38" xfId="0" applyFont="1" applyFill="1" applyBorder="1" applyAlignment="1">
      <alignment horizontal="center" vertical="center" textRotation="90" wrapText="1"/>
    </xf>
    <xf numFmtId="0" fontId="16" fillId="33" borderId="36" xfId="0" applyFont="1" applyFill="1" applyBorder="1" applyAlignment="1">
      <alignment horizontal="center" vertical="center" textRotation="90" wrapText="1"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textRotation="90"/>
    </xf>
    <xf numFmtId="0" fontId="11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64" fontId="3" fillId="0" borderId="52" xfId="0" applyNumberFormat="1" applyFont="1" applyFill="1" applyBorder="1" applyAlignment="1" applyProtection="1">
      <alignment/>
      <protection locked="0"/>
    </xf>
    <xf numFmtId="164" fontId="3" fillId="0" borderId="50" xfId="0" applyNumberFormat="1" applyFont="1" applyFill="1" applyBorder="1" applyAlignment="1" applyProtection="1">
      <alignment/>
      <protection locked="0"/>
    </xf>
    <xf numFmtId="0" fontId="3" fillId="0" borderId="5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33" borderId="5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27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Alignment="1">
      <alignment/>
    </xf>
    <xf numFmtId="2" fontId="3" fillId="33" borderId="14" xfId="0" applyNumberFormat="1" applyFont="1" applyFill="1" applyBorder="1" applyAlignment="1">
      <alignment vertical="center"/>
    </xf>
    <xf numFmtId="2" fontId="5" fillId="33" borderId="16" xfId="0" applyNumberFormat="1" applyFont="1" applyFill="1" applyBorder="1" applyAlignment="1">
      <alignment vertical="center"/>
    </xf>
    <xf numFmtId="2" fontId="5" fillId="33" borderId="15" xfId="0" applyNumberFormat="1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vertical="center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/>
    </xf>
    <xf numFmtId="0" fontId="3" fillId="34" borderId="64" xfId="0" applyFont="1" applyFill="1" applyBorder="1" applyAlignment="1" applyProtection="1">
      <alignment vertical="center"/>
      <protection locked="0"/>
    </xf>
    <xf numFmtId="0" fontId="5" fillId="34" borderId="65" xfId="0" applyFont="1" applyFill="1" applyBorder="1" applyAlignment="1" applyProtection="1">
      <alignment vertical="center"/>
      <protection/>
    </xf>
    <xf numFmtId="0" fontId="6" fillId="34" borderId="64" xfId="0" applyFont="1" applyFill="1" applyBorder="1" applyAlignment="1" applyProtection="1">
      <alignment vertical="center"/>
      <protection locked="0"/>
    </xf>
    <xf numFmtId="0" fontId="5" fillId="34" borderId="66" xfId="0" applyFont="1" applyFill="1" applyBorder="1" applyAlignment="1" applyProtection="1">
      <alignment vertical="center"/>
      <protection/>
    </xf>
    <xf numFmtId="0" fontId="0" fillId="0" borderId="67" xfId="0" applyBorder="1" applyAlignment="1">
      <alignment/>
    </xf>
    <xf numFmtId="0" fontId="3" fillId="34" borderId="6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3" fillId="0" borderId="60" xfId="0" applyFont="1" applyFill="1" applyBorder="1" applyAlignment="1" applyProtection="1">
      <alignment vertical="center"/>
      <protection locked="0"/>
    </xf>
    <xf numFmtId="0" fontId="3" fillId="0" borderId="69" xfId="0" applyFont="1" applyFill="1" applyBorder="1" applyAlignment="1" applyProtection="1">
      <alignment vertical="center"/>
      <protection locked="0"/>
    </xf>
    <xf numFmtId="164" fontId="3" fillId="33" borderId="49" xfId="0" applyNumberFormat="1" applyFont="1" applyFill="1" applyBorder="1" applyAlignment="1" applyProtection="1">
      <alignment/>
      <protection locked="0"/>
    </xf>
    <xf numFmtId="164" fontId="3" fillId="33" borderId="70" xfId="0" applyNumberFormat="1" applyFont="1" applyFill="1" applyBorder="1" applyAlignment="1" applyProtection="1">
      <alignment/>
      <protection locked="0"/>
    </xf>
    <xf numFmtId="164" fontId="3" fillId="33" borderId="50" xfId="0" applyNumberFormat="1" applyFont="1" applyFill="1" applyBorder="1" applyAlignment="1" applyProtection="1">
      <alignment/>
      <protection locked="0"/>
    </xf>
    <xf numFmtId="164" fontId="3" fillId="33" borderId="71" xfId="0" applyNumberFormat="1" applyFont="1" applyFill="1" applyBorder="1" applyAlignment="1" applyProtection="1">
      <alignment/>
      <protection locked="0"/>
    </xf>
    <xf numFmtId="2" fontId="5" fillId="33" borderId="20" xfId="0" applyNumberFormat="1" applyFont="1" applyFill="1" applyBorder="1" applyAlignment="1">
      <alignment vertical="center"/>
    </xf>
    <xf numFmtId="0" fontId="5" fillId="0" borderId="59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0" fontId="5" fillId="0" borderId="72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34" borderId="69" xfId="0" applyFont="1" applyFill="1" applyBorder="1" applyAlignment="1" applyProtection="1">
      <alignment vertical="center"/>
      <protection locked="0"/>
    </xf>
    <xf numFmtId="0" fontId="3" fillId="0" borderId="68" xfId="0" applyFont="1" applyFill="1" applyBorder="1" applyAlignment="1" applyProtection="1">
      <alignment vertical="center"/>
      <protection locked="0"/>
    </xf>
    <xf numFmtId="0" fontId="3" fillId="0" borderId="68" xfId="0" applyFont="1" applyFill="1" applyBorder="1" applyAlignment="1">
      <alignment/>
    </xf>
    <xf numFmtId="0" fontId="4" fillId="0" borderId="75" xfId="0" applyFont="1" applyFill="1" applyBorder="1" applyAlignment="1">
      <alignment horizontal="center"/>
    </xf>
    <xf numFmtId="0" fontId="5" fillId="0" borderId="76" xfId="0" applyFont="1" applyFill="1" applyBorder="1" applyAlignment="1" applyProtection="1">
      <alignment vertical="center"/>
      <protection/>
    </xf>
    <xf numFmtId="0" fontId="3" fillId="0" borderId="76" xfId="0" applyFont="1" applyFill="1" applyBorder="1" applyAlignment="1">
      <alignment/>
    </xf>
    <xf numFmtId="0" fontId="5" fillId="0" borderId="77" xfId="0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78" xfId="0" applyBorder="1" applyAlignment="1">
      <alignment/>
    </xf>
    <xf numFmtId="164" fontId="3" fillId="33" borderId="75" xfId="0" applyNumberFormat="1" applyFont="1" applyFill="1" applyBorder="1" applyAlignment="1" applyProtection="1">
      <alignment/>
      <protection locked="0"/>
    </xf>
    <xf numFmtId="2" fontId="3" fillId="33" borderId="79" xfId="0" applyNumberFormat="1" applyFont="1" applyFill="1" applyBorder="1" applyAlignment="1">
      <alignment/>
    </xf>
    <xf numFmtId="0" fontId="3" fillId="33" borderId="41" xfId="0" applyNumberFormat="1" applyFont="1" applyFill="1" applyBorder="1" applyAlignment="1" applyProtection="1">
      <alignment/>
      <protection locked="0"/>
    </xf>
    <xf numFmtId="2" fontId="3" fillId="33" borderId="41" xfId="0" applyNumberFormat="1" applyFont="1" applyFill="1" applyBorder="1" applyAlignment="1">
      <alignment/>
    </xf>
    <xf numFmtId="164" fontId="3" fillId="33" borderId="52" xfId="0" applyNumberFormat="1" applyFont="1" applyFill="1" applyBorder="1" applyAlignment="1" applyProtection="1">
      <alignment/>
      <protection locked="0"/>
    </xf>
    <xf numFmtId="2" fontId="3" fillId="33" borderId="39" xfId="0" applyNumberFormat="1" applyFont="1" applyFill="1" applyBorder="1" applyAlignment="1">
      <alignment/>
    </xf>
    <xf numFmtId="0" fontId="3" fillId="33" borderId="80" xfId="0" applyNumberFormat="1" applyFont="1" applyFill="1" applyBorder="1" applyAlignment="1" applyProtection="1">
      <alignment/>
      <protection locked="0"/>
    </xf>
    <xf numFmtId="2" fontId="3" fillId="33" borderId="80" xfId="0" applyNumberFormat="1" applyFont="1" applyFill="1" applyBorder="1" applyAlignment="1">
      <alignment/>
    </xf>
    <xf numFmtId="2" fontId="3" fillId="33" borderId="27" xfId="0" applyNumberFormat="1" applyFont="1" applyFill="1" applyBorder="1" applyAlignment="1">
      <alignment vertical="center"/>
    </xf>
    <xf numFmtId="0" fontId="3" fillId="0" borderId="73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 horizontal="center"/>
    </xf>
    <xf numFmtId="0" fontId="3" fillId="0" borderId="72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2" fontId="3" fillId="33" borderId="82" xfId="0" applyNumberFormat="1" applyFont="1" applyFill="1" applyBorder="1" applyAlignment="1">
      <alignment vertical="center"/>
    </xf>
    <xf numFmtId="2" fontId="5" fillId="33" borderId="78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/>
    </xf>
    <xf numFmtId="2" fontId="3" fillId="33" borderId="84" xfId="0" applyNumberFormat="1" applyFont="1" applyFill="1" applyBorder="1" applyAlignment="1">
      <alignment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2" fontId="5" fillId="33" borderId="87" xfId="0" applyNumberFormat="1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90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3" fillId="34" borderId="91" xfId="0" applyFont="1" applyFill="1" applyBorder="1" applyAlignment="1" applyProtection="1">
      <alignment vertical="center"/>
      <protection locked="0"/>
    </xf>
    <xf numFmtId="0" fontId="5" fillId="34" borderId="54" xfId="0" applyFont="1" applyFill="1" applyBorder="1" applyAlignment="1" applyProtection="1">
      <alignment vertical="center"/>
      <protection/>
    </xf>
    <xf numFmtId="0" fontId="4" fillId="33" borderId="92" xfId="0" applyFont="1" applyFill="1" applyBorder="1" applyAlignment="1">
      <alignment horizontal="center"/>
    </xf>
    <xf numFmtId="2" fontId="3" fillId="33" borderId="93" xfId="0" applyNumberFormat="1" applyFont="1" applyFill="1" applyBorder="1" applyAlignment="1">
      <alignment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4" fillId="33" borderId="94" xfId="0" applyFont="1" applyFill="1" applyBorder="1" applyAlignment="1">
      <alignment horizontal="center"/>
    </xf>
    <xf numFmtId="0" fontId="4" fillId="33" borderId="95" xfId="0" applyFont="1" applyFill="1" applyBorder="1" applyAlignment="1">
      <alignment horizontal="center"/>
    </xf>
    <xf numFmtId="0" fontId="5" fillId="34" borderId="15" xfId="0" applyFont="1" applyFill="1" applyBorder="1" applyAlignment="1" applyProtection="1">
      <alignment horizontal="center" vertical="center"/>
      <protection/>
    </xf>
    <xf numFmtId="2" fontId="3" fillId="33" borderId="45" xfId="0" applyNumberFormat="1" applyFont="1" applyFill="1" applyBorder="1" applyAlignment="1">
      <alignment/>
    </xf>
    <xf numFmtId="2" fontId="3" fillId="33" borderId="92" xfId="0" applyNumberFormat="1" applyFont="1" applyFill="1" applyBorder="1" applyAlignment="1">
      <alignment/>
    </xf>
    <xf numFmtId="0" fontId="4" fillId="0" borderId="92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textRotation="90" wrapText="1"/>
    </xf>
    <xf numFmtId="2" fontId="3" fillId="33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90" wrapText="1"/>
    </xf>
    <xf numFmtId="2" fontId="3" fillId="33" borderId="64" xfId="0" applyNumberFormat="1" applyFont="1" applyFill="1" applyBorder="1" applyAlignment="1">
      <alignment vertical="center"/>
    </xf>
    <xf numFmtId="2" fontId="5" fillId="33" borderId="65" xfId="0" applyNumberFormat="1" applyFont="1" applyFill="1" applyBorder="1" applyAlignment="1">
      <alignment vertical="center"/>
    </xf>
    <xf numFmtId="0" fontId="3" fillId="34" borderId="97" xfId="0" applyFont="1" applyFill="1" applyBorder="1" applyAlignment="1" applyProtection="1">
      <alignment vertical="center"/>
      <protection locked="0"/>
    </xf>
    <xf numFmtId="0" fontId="3" fillId="34" borderId="73" xfId="0" applyFont="1" applyFill="1" applyBorder="1" applyAlignment="1" applyProtection="1">
      <alignment horizontal="center" vertical="center"/>
      <protection locked="0"/>
    </xf>
    <xf numFmtId="2" fontId="3" fillId="33" borderId="98" xfId="0" applyNumberFormat="1" applyFont="1" applyFill="1" applyBorder="1" applyAlignment="1">
      <alignment/>
    </xf>
    <xf numFmtId="0" fontId="3" fillId="33" borderId="99" xfId="0" applyNumberFormat="1" applyFont="1" applyFill="1" applyBorder="1" applyAlignment="1" applyProtection="1">
      <alignment/>
      <protection locked="0"/>
    </xf>
    <xf numFmtId="0" fontId="3" fillId="33" borderId="96" xfId="0" applyNumberFormat="1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61" xfId="0" applyFont="1" applyFill="1" applyBorder="1" applyAlignment="1" applyProtection="1">
      <alignment vertical="center"/>
      <protection locked="0"/>
    </xf>
    <xf numFmtId="0" fontId="6" fillId="34" borderId="91" xfId="0" applyFont="1" applyFill="1" applyBorder="1" applyAlignment="1" applyProtection="1">
      <alignment vertical="center"/>
      <protection locked="0"/>
    </xf>
    <xf numFmtId="2" fontId="3" fillId="33" borderId="87" xfId="0" applyNumberFormat="1" applyFont="1" applyFill="1" applyBorder="1" applyAlignment="1">
      <alignment vertical="center"/>
    </xf>
    <xf numFmtId="0" fontId="3" fillId="33" borderId="100" xfId="0" applyNumberFormat="1" applyFont="1" applyFill="1" applyBorder="1" applyAlignment="1" applyProtection="1">
      <alignment/>
      <protection locked="0"/>
    </xf>
    <xf numFmtId="0" fontId="3" fillId="0" borderId="101" xfId="0" applyFont="1" applyFill="1" applyBorder="1" applyAlignment="1">
      <alignment/>
    </xf>
    <xf numFmtId="0" fontId="3" fillId="0" borderId="102" xfId="0" applyFont="1" applyFill="1" applyBorder="1" applyAlignment="1">
      <alignment/>
    </xf>
    <xf numFmtId="0" fontId="3" fillId="0" borderId="10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/>
      <protection locked="0"/>
    </xf>
    <xf numFmtId="0" fontId="0" fillId="0" borderId="104" xfId="0" applyBorder="1" applyAlignment="1">
      <alignment/>
    </xf>
    <xf numFmtId="0" fontId="3" fillId="0" borderId="10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/>
    </xf>
    <xf numFmtId="2" fontId="3" fillId="0" borderId="79" xfId="0" applyNumberFormat="1" applyFont="1" applyBorder="1" applyAlignment="1">
      <alignment/>
    </xf>
    <xf numFmtId="0" fontId="3" fillId="0" borderId="23" xfId="0" applyNumberFormat="1" applyFont="1" applyFill="1" applyBorder="1" applyAlignment="1" applyProtection="1">
      <alignment/>
      <protection locked="0"/>
    </xf>
    <xf numFmtId="2" fontId="3" fillId="0" borderId="23" xfId="0" applyNumberFormat="1" applyFont="1" applyBorder="1" applyAlignment="1">
      <alignment/>
    </xf>
    <xf numFmtId="2" fontId="3" fillId="33" borderId="106" xfId="0" applyNumberFormat="1" applyFont="1" applyFill="1" applyBorder="1" applyAlignment="1">
      <alignment vertical="center"/>
    </xf>
    <xf numFmtId="164" fontId="3" fillId="0" borderId="107" xfId="0" applyNumberFormat="1" applyFont="1" applyFill="1" applyBorder="1" applyAlignment="1" applyProtection="1">
      <alignment/>
      <protection locked="0"/>
    </xf>
    <xf numFmtId="164" fontId="3" fillId="0" borderId="96" xfId="0" applyNumberFormat="1" applyFont="1" applyFill="1" applyBorder="1" applyAlignment="1" applyProtection="1">
      <alignment/>
      <protection locked="0"/>
    </xf>
    <xf numFmtId="2" fontId="3" fillId="0" borderId="108" xfId="0" applyNumberFormat="1" applyFont="1" applyBorder="1" applyAlignment="1">
      <alignment/>
    </xf>
    <xf numFmtId="0" fontId="3" fillId="0" borderId="109" xfId="0" applyNumberFormat="1" applyFont="1" applyFill="1" applyBorder="1" applyAlignment="1" applyProtection="1">
      <alignment/>
      <protection locked="0"/>
    </xf>
    <xf numFmtId="2" fontId="3" fillId="0" borderId="109" xfId="0" applyNumberFormat="1" applyFont="1" applyBorder="1" applyAlignment="1">
      <alignment/>
    </xf>
    <xf numFmtId="2" fontId="5" fillId="33" borderId="110" xfId="0" applyNumberFormat="1" applyFont="1" applyFill="1" applyBorder="1" applyAlignment="1">
      <alignment vertical="center"/>
    </xf>
    <xf numFmtId="164" fontId="3" fillId="0" borderId="100" xfId="0" applyNumberFormat="1" applyFont="1" applyFill="1" applyBorder="1" applyAlignment="1" applyProtection="1">
      <alignment/>
      <protection locked="0"/>
    </xf>
    <xf numFmtId="164" fontId="3" fillId="0" borderId="111" xfId="0" applyNumberFormat="1" applyFont="1" applyFill="1" applyBorder="1" applyAlignment="1" applyProtection="1">
      <alignment/>
      <protection locked="0"/>
    </xf>
    <xf numFmtId="2" fontId="3" fillId="0" borderId="112" xfId="0" applyNumberFormat="1" applyFont="1" applyBorder="1" applyAlignment="1">
      <alignment/>
    </xf>
    <xf numFmtId="2" fontId="3" fillId="0" borderId="96" xfId="0" applyNumberFormat="1" applyFont="1" applyBorder="1" applyAlignment="1">
      <alignment/>
    </xf>
    <xf numFmtId="0" fontId="3" fillId="0" borderId="96" xfId="0" applyNumberFormat="1" applyFont="1" applyFill="1" applyBorder="1" applyAlignment="1" applyProtection="1">
      <alignment/>
      <protection locked="0"/>
    </xf>
    <xf numFmtId="2" fontId="3" fillId="0" borderId="113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14" fillId="34" borderId="68" xfId="0" applyFont="1" applyFill="1" applyBorder="1" applyAlignment="1">
      <alignment/>
    </xf>
    <xf numFmtId="2" fontId="3" fillId="0" borderId="100" xfId="0" applyNumberFormat="1" applyFont="1" applyBorder="1" applyAlignment="1">
      <alignment/>
    </xf>
    <xf numFmtId="0" fontId="3" fillId="0" borderId="100" xfId="0" applyNumberFormat="1" applyFont="1" applyFill="1" applyBorder="1" applyAlignment="1" applyProtection="1">
      <alignment/>
      <protection locked="0"/>
    </xf>
    <xf numFmtId="2" fontId="3" fillId="0" borderId="114" xfId="0" applyNumberFormat="1" applyFont="1" applyBorder="1" applyAlignment="1">
      <alignment/>
    </xf>
    <xf numFmtId="164" fontId="3" fillId="0" borderId="15" xfId="0" applyNumberFormat="1" applyFont="1" applyFill="1" applyBorder="1" applyAlignment="1" applyProtection="1">
      <alignment/>
      <protection locked="0"/>
    </xf>
    <xf numFmtId="2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 applyProtection="1">
      <alignment/>
      <protection locked="0"/>
    </xf>
    <xf numFmtId="2" fontId="3" fillId="0" borderId="55" xfId="0" applyNumberFormat="1" applyFont="1" applyBorder="1" applyAlignment="1">
      <alignment/>
    </xf>
    <xf numFmtId="0" fontId="13" fillId="0" borderId="115" xfId="0" applyFont="1" applyBorder="1" applyAlignment="1">
      <alignment horizontal="center" textRotation="90"/>
    </xf>
    <xf numFmtId="0" fontId="7" fillId="33" borderId="116" xfId="0" applyFont="1" applyFill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textRotation="90" wrapText="1"/>
    </xf>
    <xf numFmtId="0" fontId="3" fillId="33" borderId="118" xfId="0" applyFont="1" applyFill="1" applyBorder="1" applyAlignment="1">
      <alignment horizontal="center" vertical="center" textRotation="90" wrapText="1"/>
    </xf>
    <xf numFmtId="0" fontId="3" fillId="33" borderId="116" xfId="0" applyFont="1" applyFill="1" applyBorder="1" applyAlignment="1">
      <alignment horizontal="center" vertical="center" textRotation="90" wrapText="1"/>
    </xf>
    <xf numFmtId="0" fontId="3" fillId="33" borderId="119" xfId="0" applyFont="1" applyFill="1" applyBorder="1" applyAlignment="1">
      <alignment horizontal="center" vertical="center" textRotation="90" wrapText="1"/>
    </xf>
    <xf numFmtId="0" fontId="4" fillId="33" borderId="100" xfId="0" applyFont="1" applyFill="1" applyBorder="1" applyAlignment="1">
      <alignment horizontal="center"/>
    </xf>
    <xf numFmtId="0" fontId="6" fillId="34" borderId="16" xfId="0" applyFont="1" applyFill="1" applyBorder="1" applyAlignment="1" applyProtection="1">
      <alignment vertical="center"/>
      <protection locked="0"/>
    </xf>
    <xf numFmtId="0" fontId="16" fillId="0" borderId="72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3" fillId="33" borderId="120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3" fillId="33" borderId="56" xfId="0" applyFont="1" applyFill="1" applyBorder="1" applyAlignment="1">
      <alignment horizontal="center" vertical="center" textRotation="90" wrapText="1"/>
    </xf>
    <xf numFmtId="0" fontId="3" fillId="33" borderId="77" xfId="0" applyFont="1" applyFill="1" applyBorder="1" applyAlignment="1">
      <alignment horizontal="center" vertical="center" textRotation="90" wrapText="1"/>
    </xf>
    <xf numFmtId="0" fontId="16" fillId="33" borderId="121" xfId="0" applyFont="1" applyFill="1" applyBorder="1" applyAlignment="1">
      <alignment horizontal="center" vertical="center" wrapText="1"/>
    </xf>
    <xf numFmtId="0" fontId="16" fillId="33" borderId="122" xfId="0" applyFont="1" applyFill="1" applyBorder="1" applyAlignment="1">
      <alignment horizontal="center" vertical="center" wrapText="1"/>
    </xf>
    <xf numFmtId="0" fontId="16" fillId="33" borderId="12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77" xfId="0" applyFont="1" applyFill="1" applyBorder="1" applyAlignment="1">
      <alignment horizontal="center" vertical="center" textRotation="90" wrapText="1"/>
    </xf>
    <xf numFmtId="0" fontId="7" fillId="0" borderId="12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7" fillId="0" borderId="125" xfId="0" applyFont="1" applyFill="1" applyBorder="1" applyAlignment="1">
      <alignment horizontal="center" vertical="center" textRotation="90" wrapText="1"/>
    </xf>
    <xf numFmtId="0" fontId="7" fillId="0" borderId="126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6" fillId="33" borderId="1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 textRotation="90"/>
    </xf>
    <xf numFmtId="0" fontId="13" fillId="0" borderId="28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33" borderId="123" xfId="0" applyFont="1" applyFill="1" applyBorder="1" applyAlignment="1">
      <alignment horizontal="center" vertical="center" wrapText="1"/>
    </xf>
    <xf numFmtId="0" fontId="3" fillId="33" borderId="121" xfId="0" applyFont="1" applyFill="1" applyBorder="1" applyAlignment="1">
      <alignment horizontal="center" vertical="center" wrapText="1"/>
    </xf>
    <xf numFmtId="0" fontId="3" fillId="33" borderId="122" xfId="0" applyFont="1" applyFill="1" applyBorder="1" applyAlignment="1">
      <alignment horizontal="center" vertical="center" wrapText="1"/>
    </xf>
    <xf numFmtId="0" fontId="3" fillId="33" borderId="125" xfId="0" applyFont="1" applyFill="1" applyBorder="1" applyAlignment="1">
      <alignment horizontal="center" vertical="center" textRotation="90" wrapText="1"/>
    </xf>
    <xf numFmtId="0" fontId="3" fillId="33" borderId="126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28" xfId="0" applyFont="1" applyFill="1" applyBorder="1" applyAlignment="1">
      <alignment horizontal="center" vertical="center" wrapText="1"/>
    </xf>
    <xf numFmtId="0" fontId="3" fillId="33" borderId="129" xfId="0" applyFont="1" applyFill="1" applyBorder="1" applyAlignment="1">
      <alignment horizontal="center" vertical="center" wrapText="1"/>
    </xf>
    <xf numFmtId="0" fontId="3" fillId="33" borderId="13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13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173</xdr:row>
      <xdr:rowOff>0</xdr:rowOff>
    </xdr:from>
    <xdr:to>
      <xdr:col>0</xdr:col>
      <xdr:colOff>85725</xdr:colOff>
      <xdr:row>173</xdr:row>
      <xdr:rowOff>28575</xdr:rowOff>
    </xdr:to>
    <xdr:pic>
      <xdr:nvPicPr>
        <xdr:cNvPr id="1" name="Рисунок 2" descr="img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7751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137</xdr:row>
      <xdr:rowOff>0</xdr:rowOff>
    </xdr:from>
    <xdr:to>
      <xdr:col>0</xdr:col>
      <xdr:colOff>85725</xdr:colOff>
      <xdr:row>137</xdr:row>
      <xdr:rowOff>28575</xdr:rowOff>
    </xdr:to>
    <xdr:pic>
      <xdr:nvPicPr>
        <xdr:cNvPr id="1" name="Рисунок 2" descr="img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0125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75</xdr:row>
      <xdr:rowOff>0</xdr:rowOff>
    </xdr:from>
    <xdr:to>
      <xdr:col>0</xdr:col>
      <xdr:colOff>85725</xdr:colOff>
      <xdr:row>75</xdr:row>
      <xdr:rowOff>28575</xdr:rowOff>
    </xdr:to>
    <xdr:pic>
      <xdr:nvPicPr>
        <xdr:cNvPr id="1" name="Рисунок 2" descr="img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8779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5.125" style="64" customWidth="1"/>
    <col min="4" max="4" width="6.875" style="64" customWidth="1"/>
    <col min="5" max="5" width="11.25390625" style="64" customWidth="1"/>
    <col min="6" max="6" width="14.875" style="64" customWidth="1"/>
    <col min="7" max="7" width="6.125" style="0" customWidth="1"/>
    <col min="8" max="9" width="4.25390625" style="0" hidden="1" customWidth="1"/>
    <col min="10" max="10" width="5.125" style="0" hidden="1" customWidth="1"/>
    <col min="11" max="11" width="3.75390625" style="0" hidden="1" customWidth="1"/>
    <col min="12" max="12" width="3.875" style="0" hidden="1" customWidth="1"/>
    <col min="13" max="13" width="3.75390625" style="0" hidden="1" customWidth="1"/>
    <col min="14" max="14" width="4.25390625" style="0" hidden="1" customWidth="1"/>
    <col min="15" max="15" width="8.625" style="0" customWidth="1"/>
    <col min="16" max="16" width="4.75390625" style="0" customWidth="1"/>
    <col min="17" max="17" width="8.375" style="0" customWidth="1"/>
    <col min="18" max="18" width="9.125" style="0" customWidth="1"/>
    <col min="19" max="19" width="9.125" style="0" hidden="1" customWidth="1"/>
  </cols>
  <sheetData>
    <row r="1" spans="1:10" ht="18.75">
      <c r="A1" s="154"/>
      <c r="B1" s="154"/>
      <c r="C1" s="155" t="s">
        <v>52</v>
      </c>
      <c r="D1" s="155"/>
      <c r="E1" s="155"/>
      <c r="F1" s="155"/>
      <c r="G1" s="154"/>
      <c r="H1" s="154"/>
      <c r="I1" s="154"/>
      <c r="J1" s="154"/>
    </row>
    <row r="2" spans="1:10" ht="18.75">
      <c r="A2" s="154"/>
      <c r="B2" s="154"/>
      <c r="C2" s="155" t="s">
        <v>53</v>
      </c>
      <c r="D2" s="155"/>
      <c r="E2" s="155"/>
      <c r="F2" s="155"/>
      <c r="G2" s="154"/>
      <c r="H2" s="154"/>
      <c r="I2" s="154"/>
      <c r="J2" s="154"/>
    </row>
    <row r="3" spans="1:13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9" ht="15" customHeight="1">
      <c r="A4" s="312" t="s">
        <v>73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235"/>
    </row>
    <row r="5" spans="1:19" ht="15" customHeight="1">
      <c r="A5" s="312" t="s">
        <v>21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235"/>
    </row>
    <row r="6" spans="1:11" ht="12.75">
      <c r="A6" s="154"/>
      <c r="B6" s="154"/>
      <c r="C6" s="154"/>
      <c r="D6" s="154"/>
      <c r="E6" s="154" t="s">
        <v>74</v>
      </c>
      <c r="F6" s="154"/>
      <c r="G6" s="154"/>
      <c r="H6" s="154"/>
      <c r="I6" s="154"/>
      <c r="J6" s="154"/>
      <c r="K6" s="154"/>
    </row>
    <row r="7" ht="12.75">
      <c r="Q7" s="63" t="s">
        <v>89</v>
      </c>
    </row>
    <row r="8" spans="2:5" ht="12.75">
      <c r="B8" s="156" t="s">
        <v>54</v>
      </c>
      <c r="C8" s="65"/>
      <c r="D8" s="65"/>
      <c r="E8" s="65"/>
    </row>
    <row r="9" spans="2:15" s="8" customFormat="1" ht="13.5" thickBot="1">
      <c r="B9" s="46" t="s">
        <v>29</v>
      </c>
      <c r="C9" s="47"/>
      <c r="D9" s="47"/>
      <c r="E9" s="47"/>
      <c r="F9" s="45"/>
      <c r="O9" s="44"/>
    </row>
    <row r="10" spans="1:19" s="8" customFormat="1" ht="12.75" customHeight="1">
      <c r="A10" s="48"/>
      <c r="B10" s="322" t="s">
        <v>23</v>
      </c>
      <c r="C10" s="313" t="s">
        <v>12</v>
      </c>
      <c r="D10" s="49"/>
      <c r="E10" s="27"/>
      <c r="F10" s="27"/>
      <c r="G10" s="315" t="s">
        <v>0</v>
      </c>
      <c r="H10" s="317" t="s">
        <v>1</v>
      </c>
      <c r="I10" s="317"/>
      <c r="J10" s="318"/>
      <c r="K10" s="319" t="s">
        <v>2</v>
      </c>
      <c r="L10" s="317"/>
      <c r="M10" s="317"/>
      <c r="N10" s="317"/>
      <c r="O10" s="308" t="s">
        <v>51</v>
      </c>
      <c r="P10" s="310" t="s">
        <v>20</v>
      </c>
      <c r="Q10" s="310" t="s">
        <v>49</v>
      </c>
      <c r="R10" s="320" t="s">
        <v>50</v>
      </c>
      <c r="S10" s="249"/>
    </row>
    <row r="11" spans="1:19" s="8" customFormat="1" ht="46.5" customHeight="1" thickBot="1">
      <c r="A11" s="50" t="s">
        <v>5</v>
      </c>
      <c r="B11" s="323"/>
      <c r="C11" s="314"/>
      <c r="D11" s="28" t="s">
        <v>13</v>
      </c>
      <c r="E11" s="29" t="s">
        <v>14</v>
      </c>
      <c r="F11" s="30" t="s">
        <v>15</v>
      </c>
      <c r="G11" s="316"/>
      <c r="H11" s="123" t="s">
        <v>6</v>
      </c>
      <c r="I11" s="124" t="s">
        <v>7</v>
      </c>
      <c r="J11" s="125" t="s">
        <v>8</v>
      </c>
      <c r="K11" s="126" t="s">
        <v>6</v>
      </c>
      <c r="L11" s="124" t="s">
        <v>7</v>
      </c>
      <c r="M11" s="124" t="s">
        <v>8</v>
      </c>
      <c r="N11" s="127" t="s">
        <v>9</v>
      </c>
      <c r="O11" s="309"/>
      <c r="P11" s="311"/>
      <c r="Q11" s="311"/>
      <c r="R11" s="321"/>
      <c r="S11" s="249"/>
    </row>
    <row r="12" spans="1:19" s="8" customFormat="1" ht="12.75" customHeight="1">
      <c r="A12" s="167">
        <v>1</v>
      </c>
      <c r="B12" s="5" t="s">
        <v>57</v>
      </c>
      <c r="C12" s="3" t="s">
        <v>55</v>
      </c>
      <c r="D12" s="3">
        <v>1987</v>
      </c>
      <c r="E12" s="3" t="s">
        <v>11</v>
      </c>
      <c r="F12" s="3" t="s">
        <v>56</v>
      </c>
      <c r="G12" s="148">
        <f>IF(ISTEXT(B12),1," ")</f>
        <v>1</v>
      </c>
      <c r="H12" s="182">
        <v>1</v>
      </c>
      <c r="I12" s="182">
        <v>4</v>
      </c>
      <c r="J12" s="182">
        <v>0</v>
      </c>
      <c r="K12" s="182">
        <v>1</v>
      </c>
      <c r="L12" s="182">
        <v>6</v>
      </c>
      <c r="M12" s="182">
        <v>3</v>
      </c>
      <c r="N12" s="183">
        <v>79</v>
      </c>
      <c r="O12" s="1">
        <f aca="true" t="shared" si="0" ref="O12:O22">IF(AND(ISNUMBER(I12),ISNUMBER(L12)),(K12-H12)*60^2+(L12-I12)*60+(M12-J12)+(N12)/100," ")</f>
        <v>123.79</v>
      </c>
      <c r="P12" s="7">
        <v>0</v>
      </c>
      <c r="Q12" s="2">
        <f aca="true" t="shared" si="1" ref="Q12:Q43">IF(ISNUMBER(O12),O12+P12," ")</f>
        <v>123.79</v>
      </c>
      <c r="R12" s="216">
        <f>IF(AND(ISNUMBER(Q12),ISNUMBER(Q13)),MIN(Q12:Q13),IF(ISNUMBER(Q12),Q12,IF(ISNUMBER(Q13),Q13," ")))</f>
        <v>123.79</v>
      </c>
      <c r="S12" s="252">
        <v>1</v>
      </c>
    </row>
    <row r="13" spans="1:19" s="8" customFormat="1" ht="12.75" customHeight="1">
      <c r="A13" s="167">
        <v>21</v>
      </c>
      <c r="B13" s="6" t="str">
        <f>B12</f>
        <v>Головинский Дмитрий</v>
      </c>
      <c r="C13" s="4"/>
      <c r="D13" s="4"/>
      <c r="E13" s="4"/>
      <c r="F13" s="4"/>
      <c r="G13" s="106">
        <v>2</v>
      </c>
      <c r="H13" s="182">
        <v>0</v>
      </c>
      <c r="I13" s="182">
        <v>48</v>
      </c>
      <c r="J13" s="182">
        <v>0</v>
      </c>
      <c r="K13" s="182">
        <v>0</v>
      </c>
      <c r="L13" s="182">
        <v>50</v>
      </c>
      <c r="M13" s="182">
        <v>4</v>
      </c>
      <c r="N13" s="183">
        <v>41</v>
      </c>
      <c r="O13" s="1">
        <f t="shared" si="0"/>
        <v>124.41</v>
      </c>
      <c r="P13" s="7">
        <v>0</v>
      </c>
      <c r="Q13" s="2">
        <f t="shared" si="1"/>
        <v>124.41</v>
      </c>
      <c r="R13" s="158">
        <f>R12</f>
        <v>123.79</v>
      </c>
      <c r="S13" s="253">
        <f>S12</f>
        <v>1</v>
      </c>
    </row>
    <row r="14" spans="1:19" s="8" customFormat="1" ht="12.75" customHeight="1">
      <c r="A14" s="167">
        <v>2</v>
      </c>
      <c r="B14" s="173" t="s">
        <v>64</v>
      </c>
      <c r="C14" s="22" t="s">
        <v>55</v>
      </c>
      <c r="D14" s="22">
        <v>1994</v>
      </c>
      <c r="E14" s="22" t="s">
        <v>11</v>
      </c>
      <c r="F14" s="22" t="s">
        <v>18</v>
      </c>
      <c r="G14" s="148">
        <f>IF(ISTEXT(B14),1," ")</f>
        <v>1</v>
      </c>
      <c r="H14" s="182">
        <v>1</v>
      </c>
      <c r="I14" s="182">
        <v>2</v>
      </c>
      <c r="J14" s="182">
        <v>0</v>
      </c>
      <c r="K14" s="182">
        <v>1</v>
      </c>
      <c r="L14" s="182">
        <v>4</v>
      </c>
      <c r="M14" s="182">
        <v>15</v>
      </c>
      <c r="N14" s="182">
        <v>35</v>
      </c>
      <c r="O14" s="1">
        <f t="shared" si="0"/>
        <v>135.35</v>
      </c>
      <c r="P14" s="7">
        <v>2</v>
      </c>
      <c r="Q14" s="2">
        <f t="shared" si="1"/>
        <v>137.35</v>
      </c>
      <c r="R14" s="157">
        <f>IF(AND(ISNUMBER(Q14),ISNUMBER(Q15)),MIN(Q14:Q15),IF(ISNUMBER(Q14),Q14,IF(ISNUMBER(Q15),Q15," ")))</f>
        <v>131.8</v>
      </c>
      <c r="S14" s="252">
        <v>3</v>
      </c>
    </row>
    <row r="15" spans="1:19" s="8" customFormat="1" ht="12.75" customHeight="1">
      <c r="A15" s="167">
        <v>199</v>
      </c>
      <c r="B15" s="169" t="str">
        <f>B14</f>
        <v>Шмидт Никита</v>
      </c>
      <c r="C15" s="4"/>
      <c r="D15" s="4"/>
      <c r="E15" s="4"/>
      <c r="F15" s="4"/>
      <c r="G15" s="106">
        <v>2</v>
      </c>
      <c r="H15" s="182">
        <v>0</v>
      </c>
      <c r="I15" s="182">
        <v>46</v>
      </c>
      <c r="J15" s="182">
        <v>0</v>
      </c>
      <c r="K15" s="182">
        <v>0</v>
      </c>
      <c r="L15" s="182">
        <v>48</v>
      </c>
      <c r="M15" s="182">
        <v>11</v>
      </c>
      <c r="N15" s="182">
        <v>80</v>
      </c>
      <c r="O15" s="1">
        <f t="shared" si="0"/>
        <v>131.8</v>
      </c>
      <c r="P15" s="7">
        <v>0</v>
      </c>
      <c r="Q15" s="2">
        <f t="shared" si="1"/>
        <v>131.8</v>
      </c>
      <c r="R15" s="158">
        <f>R14</f>
        <v>131.8</v>
      </c>
      <c r="S15" s="253">
        <f>S14</f>
        <v>3</v>
      </c>
    </row>
    <row r="16" spans="1:19" s="8" customFormat="1" ht="12.75">
      <c r="A16" s="167">
        <v>3</v>
      </c>
      <c r="B16" s="168" t="s">
        <v>22</v>
      </c>
      <c r="C16" s="3" t="s">
        <v>55</v>
      </c>
      <c r="D16" s="3">
        <v>1995</v>
      </c>
      <c r="E16" s="3" t="s">
        <v>11</v>
      </c>
      <c r="F16" s="3" t="s">
        <v>56</v>
      </c>
      <c r="G16" s="148">
        <f>IF(ISTEXT(B16),1," ")</f>
        <v>1</v>
      </c>
      <c r="H16" s="182">
        <v>1</v>
      </c>
      <c r="I16" s="182">
        <v>3</v>
      </c>
      <c r="J16" s="182">
        <v>0</v>
      </c>
      <c r="K16" s="182">
        <v>1</v>
      </c>
      <c r="L16" s="182">
        <v>5</v>
      </c>
      <c r="M16" s="182">
        <v>14</v>
      </c>
      <c r="N16" s="182">
        <v>76</v>
      </c>
      <c r="O16" s="1">
        <f t="shared" si="0"/>
        <v>134.76</v>
      </c>
      <c r="P16" s="7">
        <v>2</v>
      </c>
      <c r="Q16" s="2">
        <f t="shared" si="1"/>
        <v>136.76</v>
      </c>
      <c r="R16" s="157">
        <f>IF(AND(ISNUMBER(Q16),ISNUMBER(Q17)),MIN(Q16:Q17),IF(ISNUMBER(Q16),Q16,IF(ISNUMBER(Q17),Q17," ")))</f>
        <v>135.29</v>
      </c>
      <c r="S16" s="252">
        <v>2</v>
      </c>
    </row>
    <row r="17" spans="1:19" s="8" customFormat="1" ht="12.75">
      <c r="A17" s="167">
        <v>70</v>
      </c>
      <c r="B17" s="171" t="str">
        <f>B16</f>
        <v>Шишко Артем</v>
      </c>
      <c r="C17" s="17"/>
      <c r="D17" s="17"/>
      <c r="E17" s="17"/>
      <c r="F17" s="17"/>
      <c r="G17" s="106">
        <v>2</v>
      </c>
      <c r="H17" s="182">
        <v>0</v>
      </c>
      <c r="I17" s="182">
        <v>47</v>
      </c>
      <c r="J17" s="182">
        <v>0</v>
      </c>
      <c r="K17" s="182">
        <v>0</v>
      </c>
      <c r="L17" s="182">
        <v>49</v>
      </c>
      <c r="M17" s="182">
        <v>11</v>
      </c>
      <c r="N17" s="182">
        <v>29</v>
      </c>
      <c r="O17" s="1">
        <f t="shared" si="0"/>
        <v>131.29</v>
      </c>
      <c r="P17" s="7">
        <v>4</v>
      </c>
      <c r="Q17" s="2">
        <f t="shared" si="1"/>
        <v>135.29</v>
      </c>
      <c r="R17" s="158">
        <f>R16</f>
        <v>135.29</v>
      </c>
      <c r="S17" s="253">
        <f>S16</f>
        <v>2</v>
      </c>
    </row>
    <row r="18" spans="1:19" s="8" customFormat="1" ht="12.75">
      <c r="A18" s="167">
        <v>4</v>
      </c>
      <c r="B18" s="170" t="s">
        <v>62</v>
      </c>
      <c r="C18" s="3" t="s">
        <v>55</v>
      </c>
      <c r="D18" s="3">
        <v>1994</v>
      </c>
      <c r="E18" s="3" t="s">
        <v>10</v>
      </c>
      <c r="F18" s="3" t="s">
        <v>32</v>
      </c>
      <c r="G18" s="148">
        <f>IF(ISTEXT(B18),1," ")</f>
        <v>1</v>
      </c>
      <c r="H18" s="182">
        <v>0</v>
      </c>
      <c r="I18" s="182">
        <v>59</v>
      </c>
      <c r="J18" s="182">
        <v>0</v>
      </c>
      <c r="K18" s="182">
        <v>1</v>
      </c>
      <c r="L18" s="182">
        <v>1</v>
      </c>
      <c r="M18" s="182">
        <v>18</v>
      </c>
      <c r="N18" s="182">
        <v>93</v>
      </c>
      <c r="O18" s="1">
        <f t="shared" si="0"/>
        <v>138.93</v>
      </c>
      <c r="P18" s="7">
        <v>0</v>
      </c>
      <c r="Q18" s="2">
        <f t="shared" si="1"/>
        <v>138.93</v>
      </c>
      <c r="R18" s="157">
        <f>IF(AND(ISNUMBER(Q18),ISNUMBER(Q19)),MIN(Q18:Q19),IF(ISNUMBER(Q18),Q18,IF(ISNUMBER(Q19),Q19," ")))</f>
        <v>138.93</v>
      </c>
      <c r="S18" s="252">
        <v>6</v>
      </c>
    </row>
    <row r="19" spans="1:19" s="8" customFormat="1" ht="12.75">
      <c r="A19" s="167">
        <v>141</v>
      </c>
      <c r="B19" s="169" t="str">
        <f>B18</f>
        <v>Третьяк Павел</v>
      </c>
      <c r="C19" s="4"/>
      <c r="D19" s="4"/>
      <c r="E19" s="4"/>
      <c r="F19" s="4"/>
      <c r="G19" s="106">
        <v>2</v>
      </c>
      <c r="H19" s="182">
        <v>0</v>
      </c>
      <c r="I19" s="182">
        <v>43</v>
      </c>
      <c r="J19" s="182">
        <v>0</v>
      </c>
      <c r="K19" s="182">
        <v>0</v>
      </c>
      <c r="L19" s="182">
        <v>45</v>
      </c>
      <c r="M19" s="182">
        <v>22</v>
      </c>
      <c r="N19" s="182">
        <v>38</v>
      </c>
      <c r="O19" s="1">
        <f t="shared" si="0"/>
        <v>142.38</v>
      </c>
      <c r="P19" s="7">
        <v>0</v>
      </c>
      <c r="Q19" s="2">
        <f t="shared" si="1"/>
        <v>142.38</v>
      </c>
      <c r="R19" s="158">
        <f>R18</f>
        <v>138.93</v>
      </c>
      <c r="S19" s="253">
        <f>S18</f>
        <v>6</v>
      </c>
    </row>
    <row r="20" spans="1:19" s="8" customFormat="1" ht="12.75">
      <c r="A20" s="167">
        <v>5</v>
      </c>
      <c r="B20" s="168" t="s">
        <v>61</v>
      </c>
      <c r="C20" s="3" t="s">
        <v>16</v>
      </c>
      <c r="D20" s="3">
        <v>1993</v>
      </c>
      <c r="E20" s="3" t="s">
        <v>11</v>
      </c>
      <c r="F20" s="3" t="s">
        <v>18</v>
      </c>
      <c r="G20" s="148">
        <f>IF(ISTEXT(B20),1," ")</f>
        <v>1</v>
      </c>
      <c r="H20" s="182">
        <v>1</v>
      </c>
      <c r="I20" s="182">
        <v>1</v>
      </c>
      <c r="J20" s="182">
        <v>0</v>
      </c>
      <c r="K20" s="182">
        <v>1</v>
      </c>
      <c r="L20" s="182">
        <v>3</v>
      </c>
      <c r="M20" s="182">
        <v>21</v>
      </c>
      <c r="N20" s="182">
        <v>43</v>
      </c>
      <c r="O20" s="1">
        <f t="shared" si="0"/>
        <v>141.43</v>
      </c>
      <c r="P20" s="7">
        <v>0</v>
      </c>
      <c r="Q20" s="2">
        <f t="shared" si="1"/>
        <v>141.43</v>
      </c>
      <c r="R20" s="157">
        <f>IF(AND(ISNUMBER(Q20),ISNUMBER(Q21)),MIN(Q20:Q21),IF(ISNUMBER(Q20),Q20,IF(ISNUMBER(Q21),Q21," ")))</f>
        <v>139.28</v>
      </c>
      <c r="S20" s="252">
        <v>4</v>
      </c>
    </row>
    <row r="21" spans="1:19" s="8" customFormat="1" ht="12.75">
      <c r="A21" s="167">
        <v>133</v>
      </c>
      <c r="B21" s="169" t="str">
        <f>B20</f>
        <v>Шишко Роман</v>
      </c>
      <c r="C21" s="4"/>
      <c r="D21" s="4"/>
      <c r="E21" s="4"/>
      <c r="F21" s="4"/>
      <c r="G21" s="106">
        <v>2</v>
      </c>
      <c r="H21" s="182">
        <v>0</v>
      </c>
      <c r="I21" s="182">
        <v>45</v>
      </c>
      <c r="J21" s="182">
        <v>0</v>
      </c>
      <c r="K21" s="182">
        <v>0</v>
      </c>
      <c r="L21" s="182">
        <v>47</v>
      </c>
      <c r="M21" s="182">
        <v>19</v>
      </c>
      <c r="N21" s="182">
        <v>28</v>
      </c>
      <c r="O21" s="1">
        <f t="shared" si="0"/>
        <v>139.28</v>
      </c>
      <c r="P21" s="7">
        <v>0</v>
      </c>
      <c r="Q21" s="2">
        <f t="shared" si="1"/>
        <v>139.28</v>
      </c>
      <c r="R21" s="158">
        <f>R20</f>
        <v>139.28</v>
      </c>
      <c r="S21" s="253">
        <f>S20</f>
        <v>4</v>
      </c>
    </row>
    <row r="22" spans="1:19" s="8" customFormat="1" ht="12.75">
      <c r="A22" s="167">
        <v>6</v>
      </c>
      <c r="B22" s="168" t="s">
        <v>36</v>
      </c>
      <c r="C22" s="3" t="s">
        <v>16</v>
      </c>
      <c r="D22" s="3">
        <v>1998</v>
      </c>
      <c r="E22" s="3" t="s">
        <v>10</v>
      </c>
      <c r="F22" s="3" t="s">
        <v>35</v>
      </c>
      <c r="G22" s="148">
        <f>IF(ISTEXT(B22),1," ")</f>
        <v>1</v>
      </c>
      <c r="H22" s="182">
        <v>0</v>
      </c>
      <c r="I22" s="182">
        <v>56</v>
      </c>
      <c r="J22" s="182">
        <v>0</v>
      </c>
      <c r="K22" s="182">
        <v>0</v>
      </c>
      <c r="L22" s="182">
        <v>58</v>
      </c>
      <c r="M22" s="182">
        <v>20</v>
      </c>
      <c r="N22" s="182">
        <v>72</v>
      </c>
      <c r="O22" s="1">
        <f t="shared" si="0"/>
        <v>140.72</v>
      </c>
      <c r="P22" s="7">
        <v>2</v>
      </c>
      <c r="Q22" s="2">
        <f t="shared" si="1"/>
        <v>142.72</v>
      </c>
      <c r="R22" s="157">
        <f>IF(AND(ISNUMBER(Q22),ISNUMBER(Q23)),MIN(Q22:Q23),IF(ISNUMBER(Q22),Q22,IF(ISNUMBER(Q23),Q23," ")))</f>
        <v>142.72</v>
      </c>
      <c r="S22" s="252">
        <v>9</v>
      </c>
    </row>
    <row r="23" spans="1:19" s="8" customFormat="1" ht="12.75">
      <c r="A23" s="167">
        <v>78</v>
      </c>
      <c r="B23" s="169" t="str">
        <f>B22</f>
        <v>Соболев Петр</v>
      </c>
      <c r="C23" s="4"/>
      <c r="D23" s="4"/>
      <c r="E23" s="4"/>
      <c r="F23" s="4"/>
      <c r="G23" s="106">
        <v>2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" t="s">
        <v>84</v>
      </c>
      <c r="P23" s="7">
        <v>999</v>
      </c>
      <c r="Q23" s="2" t="str">
        <f t="shared" si="1"/>
        <v> </v>
      </c>
      <c r="R23" s="158">
        <f>R22</f>
        <v>142.72</v>
      </c>
      <c r="S23" s="253">
        <f>S22</f>
        <v>9</v>
      </c>
    </row>
    <row r="24" spans="1:19" s="8" customFormat="1" ht="12.75">
      <c r="A24" s="167">
        <v>7</v>
      </c>
      <c r="B24" s="9" t="s">
        <v>76</v>
      </c>
      <c r="C24" s="3" t="s">
        <v>55</v>
      </c>
      <c r="D24" s="3">
        <v>1982</v>
      </c>
      <c r="E24" s="3" t="s">
        <v>10</v>
      </c>
      <c r="F24" s="3" t="s">
        <v>35</v>
      </c>
      <c r="G24" s="148">
        <f>IF(ISTEXT(B24),1," ")</f>
        <v>1</v>
      </c>
      <c r="H24" s="182">
        <v>1</v>
      </c>
      <c r="I24" s="182">
        <v>0</v>
      </c>
      <c r="J24" s="182">
        <v>0</v>
      </c>
      <c r="K24" s="182">
        <v>1</v>
      </c>
      <c r="L24" s="182">
        <v>2</v>
      </c>
      <c r="M24" s="182">
        <v>24</v>
      </c>
      <c r="N24" s="182">
        <v>53</v>
      </c>
      <c r="O24" s="1">
        <f aca="true" t="shared" si="2" ref="O24:O55">IF(AND(ISNUMBER(I24),ISNUMBER(L24)),(K24-H24)*60^2+(L24-I24)*60+(M24-J24)+(N24)/100," ")</f>
        <v>144.53</v>
      </c>
      <c r="P24" s="7">
        <v>2</v>
      </c>
      <c r="Q24" s="2">
        <f t="shared" si="1"/>
        <v>146.53</v>
      </c>
      <c r="R24" s="157">
        <f>IF(AND(ISNUMBER(Q24),ISNUMBER(Q25)),MIN(Q24:Q25),IF(ISNUMBER(Q24),Q24,IF(ISNUMBER(Q25),Q25," ")))</f>
        <v>143.69</v>
      </c>
      <c r="S24" s="252">
        <v>5</v>
      </c>
    </row>
    <row r="25" spans="1:19" s="8" customFormat="1" ht="12.75">
      <c r="A25" s="167">
        <v>10</v>
      </c>
      <c r="B25" s="6" t="str">
        <f>B24</f>
        <v>Головаченко Сергей</v>
      </c>
      <c r="C25" s="4"/>
      <c r="D25" s="4"/>
      <c r="E25" s="4"/>
      <c r="F25" s="17"/>
      <c r="G25" s="106">
        <v>2</v>
      </c>
      <c r="H25" s="182">
        <v>0</v>
      </c>
      <c r="I25" s="182">
        <v>44</v>
      </c>
      <c r="J25" s="182">
        <v>0</v>
      </c>
      <c r="K25" s="182">
        <v>0</v>
      </c>
      <c r="L25" s="182">
        <v>46</v>
      </c>
      <c r="M25" s="182">
        <v>23</v>
      </c>
      <c r="N25" s="182">
        <v>69</v>
      </c>
      <c r="O25" s="1">
        <f t="shared" si="2"/>
        <v>143.69</v>
      </c>
      <c r="P25" s="7">
        <v>0</v>
      </c>
      <c r="Q25" s="2">
        <f t="shared" si="1"/>
        <v>143.69</v>
      </c>
      <c r="R25" s="159">
        <f>R24</f>
        <v>143.69</v>
      </c>
      <c r="S25" s="253">
        <f>S24</f>
        <v>5</v>
      </c>
    </row>
    <row r="26" spans="1:19" s="8" customFormat="1" ht="12.75">
      <c r="A26" s="167">
        <v>8</v>
      </c>
      <c r="B26" s="261" t="s">
        <v>77</v>
      </c>
      <c r="C26" s="3" t="s">
        <v>16</v>
      </c>
      <c r="D26" s="3">
        <v>1983</v>
      </c>
      <c r="E26" s="3" t="s">
        <v>11</v>
      </c>
      <c r="F26" s="3" t="s">
        <v>42</v>
      </c>
      <c r="G26" s="148">
        <f>IF(ISTEXT(B26),1," ")</f>
        <v>1</v>
      </c>
      <c r="H26" s="182">
        <v>0</v>
      </c>
      <c r="I26" s="182">
        <v>58</v>
      </c>
      <c r="J26" s="182">
        <v>0</v>
      </c>
      <c r="K26" s="182">
        <v>1</v>
      </c>
      <c r="L26" s="182">
        <v>0</v>
      </c>
      <c r="M26" s="182">
        <v>28</v>
      </c>
      <c r="N26" s="182">
        <v>56</v>
      </c>
      <c r="O26" s="1">
        <f t="shared" si="2"/>
        <v>148.56</v>
      </c>
      <c r="P26" s="7">
        <v>0</v>
      </c>
      <c r="Q26" s="244">
        <f t="shared" si="1"/>
        <v>148.56</v>
      </c>
      <c r="R26" s="157">
        <f>IF(AND(ISNUMBER(Q26),ISNUMBER(Q27)),MIN(Q26:Q27),IF(ISNUMBER(Q26),Q26,IF(ISNUMBER(Q27),Q27," ")))</f>
        <v>147.38</v>
      </c>
      <c r="S26" s="252">
        <v>7</v>
      </c>
    </row>
    <row r="27" spans="1:19" s="8" customFormat="1" ht="12.75">
      <c r="A27" s="167">
        <v>188</v>
      </c>
      <c r="B27" s="237" t="str">
        <f>B26</f>
        <v>Толкачев Николай</v>
      </c>
      <c r="C27" s="4"/>
      <c r="D27" s="4"/>
      <c r="E27" s="4"/>
      <c r="F27" s="128"/>
      <c r="G27" s="238">
        <v>2</v>
      </c>
      <c r="H27" s="182">
        <v>0</v>
      </c>
      <c r="I27" s="182">
        <v>42</v>
      </c>
      <c r="J27" s="182">
        <v>0</v>
      </c>
      <c r="K27" s="182">
        <v>0</v>
      </c>
      <c r="L27" s="182">
        <v>44</v>
      </c>
      <c r="M27" s="182">
        <v>27</v>
      </c>
      <c r="N27" s="182">
        <v>38</v>
      </c>
      <c r="O27" s="1">
        <f t="shared" si="2"/>
        <v>147.38</v>
      </c>
      <c r="P27" s="7">
        <v>0</v>
      </c>
      <c r="Q27" s="245">
        <f t="shared" si="1"/>
        <v>147.38</v>
      </c>
      <c r="R27" s="159">
        <f>R26</f>
        <v>147.38</v>
      </c>
      <c r="S27" s="253">
        <f>S26</f>
        <v>7</v>
      </c>
    </row>
    <row r="28" spans="1:19" s="8" customFormat="1" ht="12.75">
      <c r="A28" s="167">
        <v>9</v>
      </c>
      <c r="B28" s="173" t="s">
        <v>58</v>
      </c>
      <c r="C28" s="22" t="s">
        <v>55</v>
      </c>
      <c r="D28" s="22">
        <v>1962</v>
      </c>
      <c r="E28" s="22" t="s">
        <v>11</v>
      </c>
      <c r="F28" s="22" t="s">
        <v>59</v>
      </c>
      <c r="G28" s="148">
        <f>IF(ISTEXT(B28),1," ")</f>
        <v>1</v>
      </c>
      <c r="H28" s="182">
        <v>0</v>
      </c>
      <c r="I28" s="182">
        <v>57</v>
      </c>
      <c r="J28" s="182">
        <v>0</v>
      </c>
      <c r="K28" s="182">
        <v>0</v>
      </c>
      <c r="L28" s="182">
        <v>59</v>
      </c>
      <c r="M28" s="182">
        <v>30</v>
      </c>
      <c r="N28" s="182">
        <v>58</v>
      </c>
      <c r="O28" s="1">
        <f t="shared" si="2"/>
        <v>150.58</v>
      </c>
      <c r="P28" s="7">
        <v>2</v>
      </c>
      <c r="Q28" s="211">
        <f t="shared" si="1"/>
        <v>152.58</v>
      </c>
      <c r="R28" s="160">
        <f>IF(AND(ISNUMBER(Q28),ISNUMBER(Q29)),MIN(Q28:Q29),IF(ISNUMBER(Q28),Q28,IF(ISNUMBER(Q29),Q29," ")))</f>
        <v>149.3</v>
      </c>
      <c r="S28" s="157">
        <v>8</v>
      </c>
    </row>
    <row r="29" spans="1:19" s="8" customFormat="1" ht="12.75">
      <c r="A29" s="167">
        <v>13</v>
      </c>
      <c r="B29" s="169" t="str">
        <f>B28</f>
        <v>Головачев Александр</v>
      </c>
      <c r="C29" s="4"/>
      <c r="D29" s="4"/>
      <c r="E29" s="4"/>
      <c r="F29" s="4"/>
      <c r="G29" s="106">
        <v>2</v>
      </c>
      <c r="H29" s="182">
        <v>0</v>
      </c>
      <c r="I29" s="182">
        <v>41</v>
      </c>
      <c r="J29" s="182">
        <v>0</v>
      </c>
      <c r="K29" s="182">
        <v>0</v>
      </c>
      <c r="L29" s="182">
        <v>43</v>
      </c>
      <c r="M29" s="182">
        <v>29</v>
      </c>
      <c r="N29" s="182">
        <v>30</v>
      </c>
      <c r="O29" s="1">
        <f t="shared" si="2"/>
        <v>149.3</v>
      </c>
      <c r="P29" s="7">
        <v>0</v>
      </c>
      <c r="Q29" s="2">
        <f t="shared" si="1"/>
        <v>149.3</v>
      </c>
      <c r="R29" s="158">
        <f>R28</f>
        <v>149.3</v>
      </c>
      <c r="S29" s="159">
        <f>S28</f>
        <v>8</v>
      </c>
    </row>
    <row r="30" spans="1:19" s="8" customFormat="1" ht="12.75">
      <c r="A30" s="167">
        <v>10</v>
      </c>
      <c r="B30" s="117" t="s">
        <v>97</v>
      </c>
      <c r="C30" s="22" t="s">
        <v>16</v>
      </c>
      <c r="D30" s="22">
        <v>1994</v>
      </c>
      <c r="E30" s="22" t="s">
        <v>11</v>
      </c>
      <c r="F30" s="22" t="s">
        <v>18</v>
      </c>
      <c r="G30" s="148">
        <f>IF(ISTEXT(B30),1," ")</f>
        <v>1</v>
      </c>
      <c r="H30" s="182">
        <v>0</v>
      </c>
      <c r="I30" s="182">
        <v>46</v>
      </c>
      <c r="J30" s="182">
        <v>0</v>
      </c>
      <c r="K30" s="182">
        <v>0</v>
      </c>
      <c r="L30" s="182">
        <v>48</v>
      </c>
      <c r="M30" s="182">
        <v>31</v>
      </c>
      <c r="N30" s="182">
        <v>42</v>
      </c>
      <c r="O30" s="1">
        <f t="shared" si="2"/>
        <v>151.42</v>
      </c>
      <c r="P30" s="7">
        <v>0</v>
      </c>
      <c r="Q30" s="2">
        <f t="shared" si="1"/>
        <v>151.42</v>
      </c>
      <c r="R30" s="157">
        <f>IF(AND(ISNUMBER(Q30),ISNUMBER(Q31)),MIN(Q30:Q31),IF(ISNUMBER(Q30),Q30,IF(ISNUMBER(Q31),Q31," ")))</f>
        <v>151.42</v>
      </c>
      <c r="S30" s="157">
        <v>16</v>
      </c>
    </row>
    <row r="31" spans="1:19" s="8" customFormat="1" ht="12.75">
      <c r="A31" s="167">
        <v>77</v>
      </c>
      <c r="B31" s="6" t="str">
        <f>B30</f>
        <v>Павлюченко Дмитрий</v>
      </c>
      <c r="C31" s="4"/>
      <c r="D31" s="4"/>
      <c r="E31" s="4"/>
      <c r="F31" s="4"/>
      <c r="G31" s="106">
        <v>2</v>
      </c>
      <c r="H31" s="182">
        <v>0</v>
      </c>
      <c r="I31" s="182">
        <v>31</v>
      </c>
      <c r="J31" s="182">
        <v>0</v>
      </c>
      <c r="K31" s="182">
        <v>0</v>
      </c>
      <c r="L31" s="182">
        <v>33</v>
      </c>
      <c r="M31" s="182">
        <v>33</v>
      </c>
      <c r="N31" s="182">
        <v>9</v>
      </c>
      <c r="O31" s="1">
        <f t="shared" si="2"/>
        <v>153.09</v>
      </c>
      <c r="P31" s="7">
        <v>0</v>
      </c>
      <c r="Q31" s="2">
        <f t="shared" si="1"/>
        <v>153.09</v>
      </c>
      <c r="R31" s="158">
        <f>R30</f>
        <v>151.42</v>
      </c>
      <c r="S31" s="159">
        <f>S30</f>
        <v>16</v>
      </c>
    </row>
    <row r="32" spans="1:19" s="8" customFormat="1" ht="12.75">
      <c r="A32" s="167">
        <v>11</v>
      </c>
      <c r="B32" s="168" t="s">
        <v>94</v>
      </c>
      <c r="C32" s="3" t="s">
        <v>17</v>
      </c>
      <c r="D32" s="3">
        <v>1994</v>
      </c>
      <c r="E32" s="22" t="s">
        <v>11</v>
      </c>
      <c r="F32" s="22" t="s">
        <v>63</v>
      </c>
      <c r="G32" s="148">
        <f>IF(ISTEXT(B32),1," ")</f>
        <v>1</v>
      </c>
      <c r="H32" s="182">
        <v>0</v>
      </c>
      <c r="I32" s="182">
        <v>48</v>
      </c>
      <c r="J32" s="182">
        <v>0</v>
      </c>
      <c r="K32" s="182">
        <v>0</v>
      </c>
      <c r="L32" s="182">
        <v>50</v>
      </c>
      <c r="M32" s="182">
        <v>35</v>
      </c>
      <c r="N32" s="182">
        <v>58</v>
      </c>
      <c r="O32" s="1">
        <f t="shared" si="2"/>
        <v>155.58</v>
      </c>
      <c r="P32" s="7">
        <v>0</v>
      </c>
      <c r="Q32" s="2">
        <f t="shared" si="1"/>
        <v>155.58</v>
      </c>
      <c r="R32" s="157">
        <f>IF(AND(ISNUMBER(Q32),ISNUMBER(Q33)),MIN(Q32:Q33),IF(ISNUMBER(Q32),Q32,IF(ISNUMBER(Q33),Q33," ")))</f>
        <v>155.58</v>
      </c>
      <c r="S32" s="157">
        <v>15</v>
      </c>
    </row>
    <row r="33" spans="1:19" s="8" customFormat="1" ht="12.75">
      <c r="A33" s="167">
        <v>26</v>
      </c>
      <c r="B33" s="169" t="str">
        <f>B32</f>
        <v>Крисковец Михаил</v>
      </c>
      <c r="C33" s="4"/>
      <c r="D33" s="4"/>
      <c r="E33" s="4"/>
      <c r="F33" s="4"/>
      <c r="G33" s="106">
        <v>2</v>
      </c>
      <c r="H33" s="182">
        <v>0</v>
      </c>
      <c r="I33" s="182">
        <v>29</v>
      </c>
      <c r="J33" s="182">
        <v>0</v>
      </c>
      <c r="K33" s="182">
        <v>0</v>
      </c>
      <c r="L33" s="182">
        <v>31</v>
      </c>
      <c r="M33" s="182">
        <v>42</v>
      </c>
      <c r="N33" s="182">
        <v>48</v>
      </c>
      <c r="O33" s="1">
        <f t="shared" si="2"/>
        <v>162.48</v>
      </c>
      <c r="P33" s="7">
        <v>0</v>
      </c>
      <c r="Q33" s="2">
        <f t="shared" si="1"/>
        <v>162.48</v>
      </c>
      <c r="R33" s="158">
        <f>R32</f>
        <v>155.58</v>
      </c>
      <c r="S33" s="159">
        <f>S32</f>
        <v>15</v>
      </c>
    </row>
    <row r="34" spans="1:19" s="8" customFormat="1" ht="12.75">
      <c r="A34" s="167">
        <v>12</v>
      </c>
      <c r="B34" s="5" t="s">
        <v>80</v>
      </c>
      <c r="C34" s="3">
        <v>1</v>
      </c>
      <c r="D34" s="3">
        <v>1995</v>
      </c>
      <c r="E34" s="3" t="s">
        <v>10</v>
      </c>
      <c r="F34" s="3" t="s">
        <v>35</v>
      </c>
      <c r="G34" s="148">
        <f>IF(ISTEXT(B34),1," ")</f>
        <v>1</v>
      </c>
      <c r="H34" s="182">
        <v>0</v>
      </c>
      <c r="I34" s="182">
        <v>49</v>
      </c>
      <c r="J34" s="182">
        <v>0</v>
      </c>
      <c r="K34" s="182">
        <v>0</v>
      </c>
      <c r="L34" s="182">
        <v>51</v>
      </c>
      <c r="M34" s="182">
        <v>35</v>
      </c>
      <c r="N34" s="182">
        <v>59</v>
      </c>
      <c r="O34" s="1">
        <f t="shared" si="2"/>
        <v>155.59</v>
      </c>
      <c r="P34" s="7">
        <v>0</v>
      </c>
      <c r="Q34" s="2">
        <f t="shared" si="1"/>
        <v>155.59</v>
      </c>
      <c r="R34" s="157">
        <f>IF(AND(ISNUMBER(Q34),ISNUMBER(Q35)),MIN(Q34:Q35),IF(ISNUMBER(Q34),Q34,IF(ISNUMBER(Q35),Q35," ")))</f>
        <v>155.59</v>
      </c>
      <c r="S34" s="157">
        <v>14</v>
      </c>
    </row>
    <row r="35" spans="1:19" s="8" customFormat="1" ht="12.75">
      <c r="A35" s="167">
        <v>16</v>
      </c>
      <c r="B35" s="6" t="str">
        <f>B34</f>
        <v>Потапенок Виталий</v>
      </c>
      <c r="C35" s="4"/>
      <c r="D35" s="4"/>
      <c r="E35" s="4"/>
      <c r="F35" s="4"/>
      <c r="G35" s="106">
        <v>2</v>
      </c>
      <c r="H35" s="182">
        <v>0</v>
      </c>
      <c r="I35" s="182">
        <v>30</v>
      </c>
      <c r="J35" s="182">
        <v>0</v>
      </c>
      <c r="K35" s="182">
        <v>0</v>
      </c>
      <c r="L35" s="182">
        <v>32</v>
      </c>
      <c r="M35" s="182">
        <v>35</v>
      </c>
      <c r="N35" s="182">
        <v>60</v>
      </c>
      <c r="O35" s="1">
        <f t="shared" si="2"/>
        <v>155.6</v>
      </c>
      <c r="P35" s="7">
        <v>8</v>
      </c>
      <c r="Q35" s="2">
        <f t="shared" si="1"/>
        <v>163.6</v>
      </c>
      <c r="R35" s="158">
        <f>R34</f>
        <v>155.59</v>
      </c>
      <c r="S35" s="159">
        <f>S34</f>
        <v>14</v>
      </c>
    </row>
    <row r="36" spans="1:19" s="8" customFormat="1" ht="12.75">
      <c r="A36" s="167">
        <v>13</v>
      </c>
      <c r="B36" s="168" t="s">
        <v>82</v>
      </c>
      <c r="C36" s="3" t="s">
        <v>17</v>
      </c>
      <c r="D36" s="3">
        <v>1992</v>
      </c>
      <c r="E36" s="3" t="s">
        <v>11</v>
      </c>
      <c r="F36" s="161" t="s">
        <v>63</v>
      </c>
      <c r="G36" s="148">
        <f>IF(ISTEXT(B36),1," ")</f>
        <v>1</v>
      </c>
      <c r="H36" s="182">
        <v>0</v>
      </c>
      <c r="I36" s="182">
        <v>45</v>
      </c>
      <c r="J36" s="182">
        <v>0</v>
      </c>
      <c r="K36" s="182">
        <v>0</v>
      </c>
      <c r="L36" s="182">
        <v>47</v>
      </c>
      <c r="M36" s="182">
        <v>40</v>
      </c>
      <c r="N36" s="182">
        <v>11</v>
      </c>
      <c r="O36" s="1">
        <f t="shared" si="2"/>
        <v>160.11</v>
      </c>
      <c r="P36" s="7">
        <v>2</v>
      </c>
      <c r="Q36" s="2">
        <f t="shared" si="1"/>
        <v>162.11</v>
      </c>
      <c r="R36" s="157">
        <f>IF(AND(ISNUMBER(Q36),ISNUMBER(Q37)),MIN(Q36:Q37),IF(ISNUMBER(Q36),Q36,IF(ISNUMBER(Q37),Q37," ")))</f>
        <v>156.78</v>
      </c>
      <c r="S36" s="157">
        <v>19</v>
      </c>
    </row>
    <row r="37" spans="1:19" s="8" customFormat="1" ht="12.75">
      <c r="A37" s="167">
        <v>137</v>
      </c>
      <c r="B37" s="169" t="str">
        <f>B36</f>
        <v>Тверезый Вадим</v>
      </c>
      <c r="C37" s="4"/>
      <c r="D37" s="4"/>
      <c r="E37" s="4"/>
      <c r="F37" s="128"/>
      <c r="G37" s="106">
        <v>2</v>
      </c>
      <c r="H37" s="182">
        <v>0</v>
      </c>
      <c r="I37" s="182">
        <v>28</v>
      </c>
      <c r="J37" s="182">
        <v>0</v>
      </c>
      <c r="K37" s="182">
        <v>0</v>
      </c>
      <c r="L37" s="182">
        <v>30</v>
      </c>
      <c r="M37" s="182">
        <v>36</v>
      </c>
      <c r="N37" s="182">
        <v>78</v>
      </c>
      <c r="O37" s="1">
        <f t="shared" si="2"/>
        <v>156.78</v>
      </c>
      <c r="P37" s="7">
        <v>0</v>
      </c>
      <c r="Q37" s="2">
        <f t="shared" si="1"/>
        <v>156.78</v>
      </c>
      <c r="R37" s="158">
        <f>R36</f>
        <v>156.78</v>
      </c>
      <c r="S37" s="159">
        <f>S36</f>
        <v>19</v>
      </c>
    </row>
    <row r="38" spans="1:19" s="8" customFormat="1" ht="12.75">
      <c r="A38" s="167">
        <v>14</v>
      </c>
      <c r="B38" s="168" t="s">
        <v>44</v>
      </c>
      <c r="C38" s="3" t="s">
        <v>17</v>
      </c>
      <c r="D38" s="3">
        <v>2001</v>
      </c>
      <c r="E38" s="3" t="s">
        <v>10</v>
      </c>
      <c r="F38" s="161" t="s">
        <v>35</v>
      </c>
      <c r="G38" s="148">
        <f>IF(ISTEXT(B38),1," ")</f>
        <v>1</v>
      </c>
      <c r="H38" s="182">
        <v>0</v>
      </c>
      <c r="I38" s="182">
        <v>37</v>
      </c>
      <c r="J38" s="182">
        <v>0</v>
      </c>
      <c r="K38" s="182">
        <v>0</v>
      </c>
      <c r="L38" s="182">
        <v>39</v>
      </c>
      <c r="M38" s="182">
        <v>39</v>
      </c>
      <c r="N38" s="182">
        <v>41</v>
      </c>
      <c r="O38" s="1">
        <f t="shared" si="2"/>
        <v>159.41</v>
      </c>
      <c r="P38" s="7">
        <v>2</v>
      </c>
      <c r="Q38" s="2">
        <f t="shared" si="1"/>
        <v>161.41</v>
      </c>
      <c r="R38" s="157">
        <f>IF(AND(ISNUMBER(Q38),ISNUMBER(Q39)),MIN(Q38:Q39),IF(ISNUMBER(Q38),Q38,IF(ISNUMBER(Q39),Q39," ")))</f>
        <v>157</v>
      </c>
      <c r="S38" s="157">
        <v>22</v>
      </c>
    </row>
    <row r="39" spans="1:19" s="8" customFormat="1" ht="12.75">
      <c r="A39" s="167">
        <v>100</v>
      </c>
      <c r="B39" s="169" t="str">
        <f>B38</f>
        <v>Калинчик Кирилл</v>
      </c>
      <c r="C39" s="4"/>
      <c r="D39" s="4"/>
      <c r="E39" s="4"/>
      <c r="F39" s="128"/>
      <c r="G39" s="106">
        <v>2</v>
      </c>
      <c r="H39" s="182">
        <v>0</v>
      </c>
      <c r="I39" s="182">
        <v>23</v>
      </c>
      <c r="J39" s="182">
        <v>0</v>
      </c>
      <c r="K39" s="182">
        <v>0</v>
      </c>
      <c r="L39" s="182">
        <v>25</v>
      </c>
      <c r="M39" s="182">
        <v>35</v>
      </c>
      <c r="N39" s="182">
        <v>0</v>
      </c>
      <c r="O39" s="1">
        <f t="shared" si="2"/>
        <v>155</v>
      </c>
      <c r="P39" s="7">
        <v>2</v>
      </c>
      <c r="Q39" s="2">
        <f t="shared" si="1"/>
        <v>157</v>
      </c>
      <c r="R39" s="158">
        <f>R38</f>
        <v>157</v>
      </c>
      <c r="S39" s="159">
        <f>S38</f>
        <v>22</v>
      </c>
    </row>
    <row r="40" spans="1:19" s="8" customFormat="1" ht="12.75">
      <c r="A40" s="167">
        <v>15</v>
      </c>
      <c r="B40" s="5" t="s">
        <v>79</v>
      </c>
      <c r="C40" s="3" t="s">
        <v>17</v>
      </c>
      <c r="D40" s="3">
        <v>1992</v>
      </c>
      <c r="E40" s="3" t="s">
        <v>11</v>
      </c>
      <c r="F40" s="161" t="s">
        <v>42</v>
      </c>
      <c r="G40" s="148">
        <f>IF(ISTEXT(B40),1," ")</f>
        <v>1</v>
      </c>
      <c r="H40" s="182">
        <v>0</v>
      </c>
      <c r="I40" s="182">
        <v>55</v>
      </c>
      <c r="J40" s="182">
        <v>0</v>
      </c>
      <c r="K40" s="182">
        <v>0</v>
      </c>
      <c r="L40" s="182">
        <v>57</v>
      </c>
      <c r="M40" s="182">
        <v>35</v>
      </c>
      <c r="N40" s="182">
        <v>24</v>
      </c>
      <c r="O40" s="1">
        <f t="shared" si="2"/>
        <v>155.24</v>
      </c>
      <c r="P40" s="7">
        <v>2</v>
      </c>
      <c r="Q40" s="2">
        <f t="shared" si="1"/>
        <v>157.24</v>
      </c>
      <c r="R40" s="157">
        <f>IF(AND(ISNUMBER(Q40),ISNUMBER(Q41)),MIN(Q40:Q41),IF(ISNUMBER(Q40),Q40,IF(ISNUMBER(Q41),Q41," ")))</f>
        <v>157.24</v>
      </c>
      <c r="S40" s="157">
        <v>10</v>
      </c>
    </row>
    <row r="41" spans="1:19" s="8" customFormat="1" ht="12.75">
      <c r="A41" s="167">
        <v>81</v>
      </c>
      <c r="B41" s="6" t="str">
        <f>B40</f>
        <v>Семенов Евгений</v>
      </c>
      <c r="C41" s="4"/>
      <c r="D41" s="4"/>
      <c r="E41" s="4"/>
      <c r="F41" s="4"/>
      <c r="G41" s="106">
        <v>2</v>
      </c>
      <c r="H41" s="182">
        <v>0</v>
      </c>
      <c r="I41" s="182">
        <v>36</v>
      </c>
      <c r="J41" s="182">
        <v>0</v>
      </c>
      <c r="K41" s="182">
        <v>0</v>
      </c>
      <c r="L41" s="182">
        <v>38</v>
      </c>
      <c r="M41" s="182">
        <v>37</v>
      </c>
      <c r="N41" s="182">
        <v>63</v>
      </c>
      <c r="O41" s="1">
        <f t="shared" si="2"/>
        <v>157.63</v>
      </c>
      <c r="P41" s="7">
        <v>0</v>
      </c>
      <c r="Q41" s="2">
        <f t="shared" si="1"/>
        <v>157.63</v>
      </c>
      <c r="R41" s="158">
        <f>R40</f>
        <v>157.24</v>
      </c>
      <c r="S41" s="159">
        <f>S40</f>
        <v>10</v>
      </c>
    </row>
    <row r="42" spans="1:19" s="8" customFormat="1" ht="12.75">
      <c r="A42" s="167">
        <v>16</v>
      </c>
      <c r="B42" s="5" t="s">
        <v>41</v>
      </c>
      <c r="C42" s="3">
        <v>1</v>
      </c>
      <c r="D42" s="3">
        <v>1999</v>
      </c>
      <c r="E42" s="3" t="s">
        <v>11</v>
      </c>
      <c r="F42" s="3" t="s">
        <v>18</v>
      </c>
      <c r="G42" s="148">
        <f>IF(ISTEXT(B42),1," ")</f>
        <v>1</v>
      </c>
      <c r="H42" s="182">
        <v>0</v>
      </c>
      <c r="I42" s="182">
        <v>51</v>
      </c>
      <c r="J42" s="182">
        <v>0</v>
      </c>
      <c r="K42" s="182">
        <v>0</v>
      </c>
      <c r="L42" s="182">
        <v>53</v>
      </c>
      <c r="M42" s="182">
        <v>37</v>
      </c>
      <c r="N42" s="182">
        <v>50</v>
      </c>
      <c r="O42" s="1">
        <f t="shared" si="2"/>
        <v>157.5</v>
      </c>
      <c r="P42" s="7">
        <v>0</v>
      </c>
      <c r="Q42" s="2">
        <f t="shared" si="1"/>
        <v>157.5</v>
      </c>
      <c r="R42" s="157">
        <f>IF(AND(ISNUMBER(Q42),ISNUMBER(Q43)),MIN(Q42:Q43),IF(ISNUMBER(Q42),Q42,IF(ISNUMBER(Q43),Q43," ")))</f>
        <v>157.5</v>
      </c>
      <c r="S42" s="157">
        <v>12</v>
      </c>
    </row>
    <row r="43" spans="1:19" s="8" customFormat="1" ht="12.75">
      <c r="A43" s="167">
        <v>192</v>
      </c>
      <c r="B43" s="6" t="str">
        <f>B42</f>
        <v>Ерошов Владислав</v>
      </c>
      <c r="C43" s="4"/>
      <c r="D43" s="4"/>
      <c r="E43" s="4"/>
      <c r="F43" s="4"/>
      <c r="G43" s="106">
        <v>2</v>
      </c>
      <c r="H43" s="182">
        <v>0</v>
      </c>
      <c r="I43" s="182">
        <v>32</v>
      </c>
      <c r="J43" s="182">
        <v>0</v>
      </c>
      <c r="K43" s="182">
        <v>0</v>
      </c>
      <c r="L43" s="182">
        <v>34</v>
      </c>
      <c r="M43" s="182">
        <v>37</v>
      </c>
      <c r="N43" s="182">
        <v>85</v>
      </c>
      <c r="O43" s="1">
        <f t="shared" si="2"/>
        <v>157.85</v>
      </c>
      <c r="P43" s="7">
        <v>2</v>
      </c>
      <c r="Q43" s="2">
        <f t="shared" si="1"/>
        <v>159.85</v>
      </c>
      <c r="R43" s="158">
        <f>R42</f>
        <v>157.5</v>
      </c>
      <c r="S43" s="159">
        <f>S42</f>
        <v>12</v>
      </c>
    </row>
    <row r="44" spans="1:19" s="8" customFormat="1" ht="12.75">
      <c r="A44" s="167">
        <v>17</v>
      </c>
      <c r="B44" s="5" t="s">
        <v>34</v>
      </c>
      <c r="C44" s="3" t="s">
        <v>16</v>
      </c>
      <c r="D44" s="3">
        <v>1998</v>
      </c>
      <c r="E44" s="3" t="s">
        <v>10</v>
      </c>
      <c r="F44" s="3" t="s">
        <v>35</v>
      </c>
      <c r="G44" s="148">
        <f>IF(ISTEXT(B44),1," ")</f>
        <v>1</v>
      </c>
      <c r="H44" s="182">
        <v>0</v>
      </c>
      <c r="I44" s="182">
        <v>50</v>
      </c>
      <c r="J44" s="182">
        <v>0</v>
      </c>
      <c r="K44" s="182">
        <v>0</v>
      </c>
      <c r="L44" s="182">
        <v>52</v>
      </c>
      <c r="M44" s="182">
        <v>41</v>
      </c>
      <c r="N44" s="182">
        <v>31</v>
      </c>
      <c r="O44" s="1">
        <f t="shared" si="2"/>
        <v>161.31</v>
      </c>
      <c r="P44" s="7">
        <v>4</v>
      </c>
      <c r="Q44" s="2">
        <f aca="true" t="shared" si="3" ref="Q44:Q75">IF(ISNUMBER(O44),O44+P44," ")</f>
        <v>165.31</v>
      </c>
      <c r="R44" s="157">
        <f>IF(AND(ISNUMBER(Q44),ISNUMBER(Q45)),MIN(Q44:Q45),IF(ISNUMBER(Q44),Q44,IF(ISNUMBER(Q45),Q45," ")))</f>
        <v>162.12</v>
      </c>
      <c r="S44" s="157">
        <v>13</v>
      </c>
    </row>
    <row r="45" spans="1:19" s="8" customFormat="1" ht="12.75">
      <c r="A45" s="167">
        <v>97</v>
      </c>
      <c r="B45" s="6" t="str">
        <f>B44</f>
        <v>Сколубович Игорь</v>
      </c>
      <c r="C45" s="4"/>
      <c r="D45" s="4"/>
      <c r="E45" s="4"/>
      <c r="F45" s="4"/>
      <c r="G45" s="106">
        <v>2</v>
      </c>
      <c r="H45" s="182">
        <v>0</v>
      </c>
      <c r="I45" s="182">
        <v>40</v>
      </c>
      <c r="J45" s="182">
        <v>0</v>
      </c>
      <c r="K45" s="182">
        <v>0</v>
      </c>
      <c r="L45" s="182">
        <v>42</v>
      </c>
      <c r="M45" s="182">
        <v>40</v>
      </c>
      <c r="N45" s="182">
        <v>12</v>
      </c>
      <c r="O45" s="1">
        <f t="shared" si="2"/>
        <v>160.12</v>
      </c>
      <c r="P45" s="7">
        <v>2</v>
      </c>
      <c r="Q45" s="2">
        <f t="shared" si="3"/>
        <v>162.12</v>
      </c>
      <c r="R45" s="158">
        <f>R44</f>
        <v>162.12</v>
      </c>
      <c r="S45" s="159">
        <f>S44</f>
        <v>13</v>
      </c>
    </row>
    <row r="46" spans="1:19" s="8" customFormat="1" ht="12.75">
      <c r="A46" s="167">
        <v>18</v>
      </c>
      <c r="B46" s="117" t="s">
        <v>96</v>
      </c>
      <c r="C46" s="22">
        <v>1</v>
      </c>
      <c r="D46" s="22">
        <v>1961</v>
      </c>
      <c r="E46" s="22" t="s">
        <v>11</v>
      </c>
      <c r="F46" s="163" t="s">
        <v>59</v>
      </c>
      <c r="G46" s="241">
        <f>IF(ISTEXT(B46),1," ")</f>
        <v>1</v>
      </c>
      <c r="H46" s="182">
        <v>0</v>
      </c>
      <c r="I46" s="182">
        <v>35</v>
      </c>
      <c r="J46" s="182">
        <v>0</v>
      </c>
      <c r="K46" s="182">
        <v>0</v>
      </c>
      <c r="L46" s="182">
        <v>37</v>
      </c>
      <c r="M46" s="182">
        <v>51</v>
      </c>
      <c r="N46" s="182">
        <v>18</v>
      </c>
      <c r="O46" s="1">
        <f t="shared" si="2"/>
        <v>171.18</v>
      </c>
      <c r="P46" s="7">
        <v>54</v>
      </c>
      <c r="Q46" s="2">
        <f t="shared" si="3"/>
        <v>225.18</v>
      </c>
      <c r="R46" s="157">
        <f>IF(AND(ISNUMBER(Q46),ISNUMBER(Q47)),MIN(Q46:Q47),IF(ISNUMBER(Q46),Q46,IF(ISNUMBER(Q47),Q47," ")))</f>
        <v>172.1</v>
      </c>
      <c r="S46" s="157">
        <v>24</v>
      </c>
    </row>
    <row r="47" spans="1:19" s="8" customFormat="1" ht="12.75">
      <c r="A47" s="167">
        <v>117</v>
      </c>
      <c r="B47" s="6" t="str">
        <f>B46</f>
        <v>Кустанович Геннадий</v>
      </c>
      <c r="C47" s="4"/>
      <c r="D47" s="4"/>
      <c r="E47" s="4"/>
      <c r="F47" s="243"/>
      <c r="G47" s="242">
        <v>2</v>
      </c>
      <c r="H47" s="182">
        <v>0</v>
      </c>
      <c r="I47" s="182">
        <v>20</v>
      </c>
      <c r="J47" s="182">
        <v>0</v>
      </c>
      <c r="K47" s="182">
        <v>0</v>
      </c>
      <c r="L47" s="182">
        <v>22</v>
      </c>
      <c r="M47" s="182">
        <v>48</v>
      </c>
      <c r="N47" s="182">
        <v>10</v>
      </c>
      <c r="O47" s="1">
        <f t="shared" si="2"/>
        <v>168.1</v>
      </c>
      <c r="P47" s="7">
        <v>4</v>
      </c>
      <c r="Q47" s="2">
        <f t="shared" si="3"/>
        <v>172.1</v>
      </c>
      <c r="R47" s="158">
        <f>R46</f>
        <v>172.1</v>
      </c>
      <c r="S47" s="159">
        <f>S46</f>
        <v>24</v>
      </c>
    </row>
    <row r="48" spans="1:19" s="8" customFormat="1" ht="12.75">
      <c r="A48" s="167">
        <v>19</v>
      </c>
      <c r="B48" s="5" t="s">
        <v>95</v>
      </c>
      <c r="C48" s="3" t="s">
        <v>17</v>
      </c>
      <c r="D48" s="3">
        <v>1987</v>
      </c>
      <c r="E48" s="3" t="s">
        <v>11</v>
      </c>
      <c r="F48" s="3" t="s">
        <v>63</v>
      </c>
      <c r="G48" s="148">
        <f>IF(ISTEXT(B48),1," ")</f>
        <v>1</v>
      </c>
      <c r="H48" s="182">
        <v>0</v>
      </c>
      <c r="I48" s="182">
        <v>36</v>
      </c>
      <c r="J48" s="182">
        <v>0</v>
      </c>
      <c r="K48" s="182">
        <v>0</v>
      </c>
      <c r="L48" s="182">
        <v>38</v>
      </c>
      <c r="M48" s="182">
        <v>50</v>
      </c>
      <c r="N48" s="182">
        <v>95</v>
      </c>
      <c r="O48" s="1">
        <f t="shared" si="2"/>
        <v>170.95</v>
      </c>
      <c r="P48" s="7">
        <v>50</v>
      </c>
      <c r="Q48" s="2">
        <f t="shared" si="3"/>
        <v>220.95</v>
      </c>
      <c r="R48" s="157">
        <f>IF(AND(ISNUMBER(Q48),ISNUMBER(Q49)),MIN(Q48:Q49),IF(ISNUMBER(Q48),Q48,IF(ISNUMBER(Q49),Q49," ")))</f>
        <v>172.91</v>
      </c>
      <c r="S48" s="157">
        <v>23</v>
      </c>
    </row>
    <row r="49" spans="1:19" s="8" customFormat="1" ht="12.75">
      <c r="A49" s="167">
        <v>122</v>
      </c>
      <c r="B49" s="6" t="str">
        <f>B48</f>
        <v>Фигурин Павел</v>
      </c>
      <c r="C49" s="4"/>
      <c r="D49" s="4"/>
      <c r="E49" s="4"/>
      <c r="F49" s="4"/>
      <c r="G49" s="106">
        <v>2</v>
      </c>
      <c r="H49" s="182">
        <v>0</v>
      </c>
      <c r="I49" s="182">
        <v>21</v>
      </c>
      <c r="J49" s="182">
        <v>0</v>
      </c>
      <c r="K49" s="182">
        <v>0</v>
      </c>
      <c r="L49" s="182">
        <v>23</v>
      </c>
      <c r="M49" s="182">
        <v>46</v>
      </c>
      <c r="N49" s="182">
        <v>91</v>
      </c>
      <c r="O49" s="1">
        <f t="shared" si="2"/>
        <v>166.91</v>
      </c>
      <c r="P49" s="7">
        <v>6</v>
      </c>
      <c r="Q49" s="2">
        <f t="shared" si="3"/>
        <v>172.91</v>
      </c>
      <c r="R49" s="158">
        <f>R48</f>
        <v>172.91</v>
      </c>
      <c r="S49" s="159">
        <f>S48</f>
        <v>23</v>
      </c>
    </row>
    <row r="50" spans="1:19" s="8" customFormat="1" ht="12.75">
      <c r="A50" s="167">
        <v>20</v>
      </c>
      <c r="B50" s="5" t="s">
        <v>121</v>
      </c>
      <c r="C50" s="3" t="s">
        <v>17</v>
      </c>
      <c r="D50" s="3">
        <v>1999</v>
      </c>
      <c r="E50" s="3" t="s">
        <v>11</v>
      </c>
      <c r="F50" s="3" t="s">
        <v>63</v>
      </c>
      <c r="G50" s="148">
        <f>IF(ISTEXT(B50),1," ")</f>
        <v>1</v>
      </c>
      <c r="H50" s="182">
        <v>0</v>
      </c>
      <c r="I50" s="182">
        <v>32</v>
      </c>
      <c r="J50" s="182">
        <v>0</v>
      </c>
      <c r="K50" s="182">
        <v>0</v>
      </c>
      <c r="L50" s="182">
        <v>34</v>
      </c>
      <c r="M50" s="182">
        <v>58</v>
      </c>
      <c r="N50" s="182">
        <v>68</v>
      </c>
      <c r="O50" s="1">
        <f t="shared" si="2"/>
        <v>178.68</v>
      </c>
      <c r="P50" s="7">
        <v>0</v>
      </c>
      <c r="Q50" s="2">
        <f t="shared" si="3"/>
        <v>178.68</v>
      </c>
      <c r="R50" s="157">
        <f>IF(AND(ISNUMBER(Q50),ISNUMBER(Q51)),MIN(Q50:Q51),IF(ISNUMBER(Q50),Q50,IF(ISNUMBER(Q51),Q51," ")))</f>
        <v>178.68</v>
      </c>
      <c r="S50" s="157">
        <v>27</v>
      </c>
    </row>
    <row r="51" spans="1:19" s="8" customFormat="1" ht="12.75">
      <c r="A51" s="167">
        <v>101</v>
      </c>
      <c r="B51" s="6" t="str">
        <f>B50</f>
        <v>Михайличенко Владимир</v>
      </c>
      <c r="C51" s="4"/>
      <c r="D51" s="4"/>
      <c r="E51" s="4"/>
      <c r="F51" s="4"/>
      <c r="G51" s="106">
        <v>2</v>
      </c>
      <c r="H51" s="182">
        <v>0</v>
      </c>
      <c r="I51" s="182">
        <v>17</v>
      </c>
      <c r="J51" s="182">
        <v>0</v>
      </c>
      <c r="K51" s="182">
        <v>0</v>
      </c>
      <c r="L51" s="182">
        <v>19</v>
      </c>
      <c r="M51" s="182">
        <v>54</v>
      </c>
      <c r="N51" s="182">
        <v>88</v>
      </c>
      <c r="O51" s="1">
        <f t="shared" si="2"/>
        <v>174.88</v>
      </c>
      <c r="P51" s="7">
        <v>6</v>
      </c>
      <c r="Q51" s="2">
        <f t="shared" si="3"/>
        <v>180.88</v>
      </c>
      <c r="R51" s="158">
        <f>R50</f>
        <v>178.68</v>
      </c>
      <c r="S51" s="159">
        <f>S50</f>
        <v>27</v>
      </c>
    </row>
    <row r="52" spans="1:19" s="8" customFormat="1" ht="12.75">
      <c r="A52" s="167">
        <v>21</v>
      </c>
      <c r="B52" s="5" t="s">
        <v>45</v>
      </c>
      <c r="C52" s="3" t="s">
        <v>17</v>
      </c>
      <c r="D52" s="3">
        <v>2002</v>
      </c>
      <c r="E52" s="3" t="s">
        <v>10</v>
      </c>
      <c r="F52" s="3" t="s">
        <v>35</v>
      </c>
      <c r="G52" s="148">
        <f>IF(ISTEXT(B52),1," ")</f>
        <v>1</v>
      </c>
      <c r="H52" s="182">
        <v>0</v>
      </c>
      <c r="I52" s="182">
        <v>43</v>
      </c>
      <c r="J52" s="182">
        <v>0</v>
      </c>
      <c r="K52" s="182">
        <v>0</v>
      </c>
      <c r="L52" s="182">
        <v>46</v>
      </c>
      <c r="M52" s="182">
        <v>5</v>
      </c>
      <c r="N52" s="182">
        <v>58</v>
      </c>
      <c r="O52" s="1">
        <f t="shared" si="2"/>
        <v>185.58</v>
      </c>
      <c r="P52" s="7">
        <v>8</v>
      </c>
      <c r="Q52" s="2">
        <f t="shared" si="3"/>
        <v>193.58</v>
      </c>
      <c r="R52" s="157">
        <f>IF(AND(ISNUMBER(Q52),ISNUMBER(Q53)),MIN(Q52:Q53),IF(ISNUMBER(Q52),Q52,IF(ISNUMBER(Q53),Q53," ")))</f>
        <v>188.65</v>
      </c>
      <c r="S52" s="157">
        <v>20</v>
      </c>
    </row>
    <row r="53" spans="1:19" s="8" customFormat="1" ht="12.75">
      <c r="A53" s="167">
        <v>167</v>
      </c>
      <c r="B53" s="6" t="str">
        <f>B52</f>
        <v>Суворов Владислав</v>
      </c>
      <c r="C53" s="4"/>
      <c r="D53" s="4"/>
      <c r="E53" s="4"/>
      <c r="F53" s="4"/>
      <c r="G53" s="106">
        <v>2</v>
      </c>
      <c r="H53" s="182">
        <v>0</v>
      </c>
      <c r="I53" s="182">
        <v>25</v>
      </c>
      <c r="J53" s="182">
        <v>0</v>
      </c>
      <c r="K53" s="182">
        <v>0</v>
      </c>
      <c r="L53" s="182">
        <v>28</v>
      </c>
      <c r="M53" s="182">
        <v>4</v>
      </c>
      <c r="N53" s="182">
        <v>65</v>
      </c>
      <c r="O53" s="1">
        <f t="shared" si="2"/>
        <v>184.65</v>
      </c>
      <c r="P53" s="7">
        <v>4</v>
      </c>
      <c r="Q53" s="2">
        <f t="shared" si="3"/>
        <v>188.65</v>
      </c>
      <c r="R53" s="158">
        <f>R52</f>
        <v>188.65</v>
      </c>
      <c r="S53" s="159">
        <f>S52</f>
        <v>20</v>
      </c>
    </row>
    <row r="54" spans="1:19" s="8" customFormat="1" ht="12.75">
      <c r="A54" s="167">
        <v>22</v>
      </c>
      <c r="B54" s="5" t="s">
        <v>120</v>
      </c>
      <c r="C54" s="3" t="s">
        <v>17</v>
      </c>
      <c r="D54" s="3">
        <v>1999</v>
      </c>
      <c r="E54" s="3" t="s">
        <v>11</v>
      </c>
      <c r="F54" s="3" t="s">
        <v>18</v>
      </c>
      <c r="G54" s="148">
        <f>IF(ISTEXT(B54),1," ")</f>
        <v>1</v>
      </c>
      <c r="H54" s="182">
        <v>0</v>
      </c>
      <c r="I54" s="182">
        <v>33</v>
      </c>
      <c r="J54" s="182">
        <v>0</v>
      </c>
      <c r="K54" s="182">
        <v>0</v>
      </c>
      <c r="L54" s="182">
        <v>36</v>
      </c>
      <c r="M54" s="182">
        <v>5</v>
      </c>
      <c r="N54" s="182">
        <v>72</v>
      </c>
      <c r="O54" s="1">
        <f t="shared" si="2"/>
        <v>185.72</v>
      </c>
      <c r="P54" s="7">
        <v>6</v>
      </c>
      <c r="Q54" s="2">
        <f t="shared" si="3"/>
        <v>191.72</v>
      </c>
      <c r="R54" s="157">
        <f>IF(AND(ISNUMBER(Q54),ISNUMBER(Q55)),MIN(Q54:Q55),IF(ISNUMBER(Q54),Q54,IF(ISNUMBER(Q55),Q55," ")))</f>
        <v>190.32</v>
      </c>
      <c r="S54" s="157">
        <v>26</v>
      </c>
    </row>
    <row r="55" spans="1:19" s="8" customFormat="1" ht="12.75">
      <c r="A55" s="167">
        <v>37</v>
      </c>
      <c r="B55" s="6" t="str">
        <f>B54</f>
        <v>Михет Антон</v>
      </c>
      <c r="C55" s="4"/>
      <c r="D55" s="4"/>
      <c r="E55" s="4"/>
      <c r="F55" s="4"/>
      <c r="G55" s="106">
        <v>2</v>
      </c>
      <c r="H55" s="182">
        <v>0</v>
      </c>
      <c r="I55" s="182">
        <v>18</v>
      </c>
      <c r="J55" s="182">
        <v>0</v>
      </c>
      <c r="K55" s="182">
        <v>0</v>
      </c>
      <c r="L55" s="182">
        <v>21</v>
      </c>
      <c r="M55" s="182">
        <v>6</v>
      </c>
      <c r="N55" s="182">
        <v>32</v>
      </c>
      <c r="O55" s="1">
        <f t="shared" si="2"/>
        <v>186.32</v>
      </c>
      <c r="P55" s="7">
        <v>4</v>
      </c>
      <c r="Q55" s="2">
        <f t="shared" si="3"/>
        <v>190.32</v>
      </c>
      <c r="R55" s="158">
        <f>R54</f>
        <v>190.32</v>
      </c>
      <c r="S55" s="159">
        <f>S54</f>
        <v>26</v>
      </c>
    </row>
    <row r="56" spans="1:19" s="8" customFormat="1" ht="12.75">
      <c r="A56" s="167">
        <v>23</v>
      </c>
      <c r="B56" s="5" t="s">
        <v>43</v>
      </c>
      <c r="C56" s="3" t="s">
        <v>17</v>
      </c>
      <c r="D56" s="3">
        <v>2001</v>
      </c>
      <c r="E56" s="3" t="s">
        <v>10</v>
      </c>
      <c r="F56" s="3" t="s">
        <v>35</v>
      </c>
      <c r="G56" s="148">
        <f>IF(ISTEXT(B56),1," ")</f>
        <v>1</v>
      </c>
      <c r="H56" s="182">
        <v>0</v>
      </c>
      <c r="I56" s="182">
        <v>34</v>
      </c>
      <c r="J56" s="182">
        <v>0</v>
      </c>
      <c r="K56" s="182">
        <v>0</v>
      </c>
      <c r="L56" s="182">
        <v>37</v>
      </c>
      <c r="M56" s="182">
        <v>2</v>
      </c>
      <c r="N56" s="182">
        <v>50</v>
      </c>
      <c r="O56" s="1">
        <f aca="true" t="shared" si="4" ref="O56:O87">IF(AND(ISNUMBER(I56),ISNUMBER(L56)),(K56-H56)*60^2+(L56-I56)*60+(M56-J56)+(N56)/100," ")</f>
        <v>182.5</v>
      </c>
      <c r="P56" s="7">
        <v>50</v>
      </c>
      <c r="Q56" s="2">
        <f t="shared" si="3"/>
        <v>232.5</v>
      </c>
      <c r="R56" s="157">
        <f>IF(AND(ISNUMBER(Q56),ISNUMBER(Q57)),MIN(Q56:Q57),IF(ISNUMBER(Q56),Q56,IF(ISNUMBER(Q57),Q57," ")))</f>
        <v>190.55</v>
      </c>
      <c r="S56" s="157">
        <v>25</v>
      </c>
    </row>
    <row r="57" spans="1:19" s="8" customFormat="1" ht="12.75">
      <c r="A57" s="167">
        <v>118</v>
      </c>
      <c r="B57" s="6" t="str">
        <f>B56</f>
        <v>Петриченко Евгений</v>
      </c>
      <c r="C57" s="4"/>
      <c r="D57" s="4"/>
      <c r="E57" s="4"/>
      <c r="F57" s="4"/>
      <c r="G57" s="106">
        <v>2</v>
      </c>
      <c r="H57" s="182">
        <v>0</v>
      </c>
      <c r="I57" s="182">
        <v>19</v>
      </c>
      <c r="J57" s="182">
        <v>0</v>
      </c>
      <c r="K57" s="182">
        <v>0</v>
      </c>
      <c r="L57" s="182">
        <v>22</v>
      </c>
      <c r="M57" s="182">
        <v>6</v>
      </c>
      <c r="N57" s="182">
        <v>55</v>
      </c>
      <c r="O57" s="1">
        <f t="shared" si="4"/>
        <v>186.55</v>
      </c>
      <c r="P57" s="7">
        <v>4</v>
      </c>
      <c r="Q57" s="2">
        <f t="shared" si="3"/>
        <v>190.55</v>
      </c>
      <c r="R57" s="158">
        <f>R56</f>
        <v>190.55</v>
      </c>
      <c r="S57" s="159">
        <f>S56</f>
        <v>25</v>
      </c>
    </row>
    <row r="58" spans="1:19" s="8" customFormat="1" ht="12.75">
      <c r="A58" s="167">
        <v>24</v>
      </c>
      <c r="B58" s="168" t="s">
        <v>101</v>
      </c>
      <c r="C58" s="3" t="s">
        <v>17</v>
      </c>
      <c r="D58" s="3">
        <v>1980</v>
      </c>
      <c r="E58" s="3" t="s">
        <v>99</v>
      </c>
      <c r="F58" s="3" t="s">
        <v>100</v>
      </c>
      <c r="G58" s="148">
        <f>IF(ISTEXT(B58),1," ")</f>
        <v>1</v>
      </c>
      <c r="H58" s="182">
        <v>0</v>
      </c>
      <c r="I58" s="182">
        <v>30</v>
      </c>
      <c r="J58" s="182">
        <v>0</v>
      </c>
      <c r="K58" s="182">
        <v>0</v>
      </c>
      <c r="L58" s="182">
        <v>33</v>
      </c>
      <c r="M58" s="182">
        <v>8</v>
      </c>
      <c r="N58" s="182">
        <v>69</v>
      </c>
      <c r="O58" s="1">
        <f t="shared" si="4"/>
        <v>188.69</v>
      </c>
      <c r="P58" s="7">
        <v>14</v>
      </c>
      <c r="Q58" s="2">
        <f t="shared" si="3"/>
        <v>202.69</v>
      </c>
      <c r="R58" s="224">
        <f>IF(AND(ISNUMBER(Q58),ISNUMBER(Q59)),MIN(Q58:Q59),IF(ISNUMBER(Q58),Q58,IF(ISNUMBER(Q59),Q59," ")))</f>
        <v>191.02</v>
      </c>
      <c r="S58" s="157">
        <v>31</v>
      </c>
    </row>
    <row r="59" spans="1:19" s="8" customFormat="1" ht="12.75">
      <c r="A59" s="167">
        <v>3</v>
      </c>
      <c r="B59" s="169" t="str">
        <f>B58</f>
        <v>Лукомский Евгений</v>
      </c>
      <c r="C59" s="4"/>
      <c r="D59" s="4"/>
      <c r="E59" s="4"/>
      <c r="F59" s="128"/>
      <c r="G59" s="238">
        <v>2</v>
      </c>
      <c r="H59" s="182">
        <v>0</v>
      </c>
      <c r="I59" s="182">
        <v>14</v>
      </c>
      <c r="J59" s="182">
        <v>0</v>
      </c>
      <c r="K59" s="182">
        <v>0</v>
      </c>
      <c r="L59" s="182">
        <v>17</v>
      </c>
      <c r="M59" s="182">
        <v>7</v>
      </c>
      <c r="N59" s="182">
        <v>2</v>
      </c>
      <c r="O59" s="1">
        <f t="shared" si="4"/>
        <v>187.02</v>
      </c>
      <c r="P59" s="7">
        <v>4</v>
      </c>
      <c r="Q59" s="239">
        <f t="shared" si="3"/>
        <v>191.02</v>
      </c>
      <c r="R59" s="225">
        <f>R58</f>
        <v>191.02</v>
      </c>
      <c r="S59" s="159">
        <f>S58</f>
        <v>31</v>
      </c>
    </row>
    <row r="60" spans="1:19" s="8" customFormat="1" ht="12.75">
      <c r="A60" s="167">
        <v>25</v>
      </c>
      <c r="B60" s="117" t="s">
        <v>105</v>
      </c>
      <c r="C60" s="240" t="s">
        <v>17</v>
      </c>
      <c r="D60" s="22">
        <v>2001</v>
      </c>
      <c r="E60" s="22" t="s">
        <v>10</v>
      </c>
      <c r="F60" s="22" t="s">
        <v>35</v>
      </c>
      <c r="G60" s="148">
        <f>IF(ISTEXT(B60),1," ")</f>
        <v>1</v>
      </c>
      <c r="H60" s="182">
        <v>0</v>
      </c>
      <c r="I60" s="182">
        <v>16</v>
      </c>
      <c r="J60" s="182">
        <v>0</v>
      </c>
      <c r="K60" s="182">
        <v>0</v>
      </c>
      <c r="L60" s="182">
        <v>20</v>
      </c>
      <c r="M60" s="182">
        <v>5</v>
      </c>
      <c r="N60" s="182">
        <v>35</v>
      </c>
      <c r="O60" s="1">
        <f t="shared" si="4"/>
        <v>245.35</v>
      </c>
      <c r="P60" s="7">
        <v>6</v>
      </c>
      <c r="Q60" s="211">
        <f t="shared" si="3"/>
        <v>251.35</v>
      </c>
      <c r="R60" s="160">
        <f>IF(AND(ISNUMBER(Q60),ISNUMBER(Q61)),MIN(Q60:Q61),IF(ISNUMBER(Q60),Q60,IF(ISNUMBER(Q61),Q61," ")))</f>
        <v>194.03</v>
      </c>
      <c r="S60" s="157">
        <v>37</v>
      </c>
    </row>
    <row r="61" spans="1:19" s="8" customFormat="1" ht="12.75">
      <c r="A61" s="167">
        <v>112</v>
      </c>
      <c r="B61" s="6" t="str">
        <f>B60</f>
        <v>Ржеутский Кирилл</v>
      </c>
      <c r="C61" s="4"/>
      <c r="D61" s="4"/>
      <c r="E61" s="4"/>
      <c r="F61" s="4"/>
      <c r="G61" s="106">
        <v>2</v>
      </c>
      <c r="H61" s="182">
        <v>0</v>
      </c>
      <c r="I61" s="182">
        <v>3</v>
      </c>
      <c r="J61" s="182">
        <v>0</v>
      </c>
      <c r="K61" s="182">
        <v>0</v>
      </c>
      <c r="L61" s="182">
        <v>6</v>
      </c>
      <c r="M61" s="182">
        <v>12</v>
      </c>
      <c r="N61" s="182">
        <v>3</v>
      </c>
      <c r="O61" s="1">
        <f t="shared" si="4"/>
        <v>192.03</v>
      </c>
      <c r="P61" s="7">
        <v>2</v>
      </c>
      <c r="Q61" s="2">
        <f t="shared" si="3"/>
        <v>194.03</v>
      </c>
      <c r="R61" s="158">
        <f>R60</f>
        <v>194.03</v>
      </c>
      <c r="S61" s="159">
        <f>S60</f>
        <v>37</v>
      </c>
    </row>
    <row r="62" spans="1:19" s="8" customFormat="1" ht="12.75">
      <c r="A62" s="167">
        <v>26</v>
      </c>
      <c r="B62" s="5" t="s">
        <v>98</v>
      </c>
      <c r="C62" s="3" t="s">
        <v>17</v>
      </c>
      <c r="D62" s="3">
        <v>1988</v>
      </c>
      <c r="E62" s="3" t="s">
        <v>99</v>
      </c>
      <c r="F62" s="3" t="s">
        <v>100</v>
      </c>
      <c r="G62" s="148">
        <f>IF(ISTEXT(B62),1," ")</f>
        <v>1</v>
      </c>
      <c r="H62" s="182">
        <v>0</v>
      </c>
      <c r="I62" s="182">
        <v>40</v>
      </c>
      <c r="J62" s="182">
        <v>0</v>
      </c>
      <c r="K62" s="182">
        <v>0</v>
      </c>
      <c r="L62" s="182">
        <v>43</v>
      </c>
      <c r="M62" s="182">
        <v>25</v>
      </c>
      <c r="N62" s="182">
        <v>94</v>
      </c>
      <c r="O62" s="1">
        <f t="shared" si="4"/>
        <v>205.94</v>
      </c>
      <c r="P62" s="7">
        <v>2</v>
      </c>
      <c r="Q62" s="2">
        <f t="shared" si="3"/>
        <v>207.94</v>
      </c>
      <c r="R62" s="157">
        <f>IF(AND(ISNUMBER(Q62),ISNUMBER(Q63)),MIN(Q62:Q63),IF(ISNUMBER(Q62),Q62,IF(ISNUMBER(Q63),Q63," ")))</f>
        <v>205.01</v>
      </c>
      <c r="S62" s="157">
        <v>28</v>
      </c>
    </row>
    <row r="63" spans="1:19" s="8" customFormat="1" ht="12.75">
      <c r="A63" s="167">
        <v>93</v>
      </c>
      <c r="B63" s="6" t="str">
        <f>B62</f>
        <v>Богатов Евгений </v>
      </c>
      <c r="C63" s="4"/>
      <c r="D63" s="4"/>
      <c r="E63" s="4"/>
      <c r="F63" s="4"/>
      <c r="G63" s="106">
        <v>2</v>
      </c>
      <c r="H63" s="182">
        <v>0</v>
      </c>
      <c r="I63" s="182">
        <v>22</v>
      </c>
      <c r="J63" s="182">
        <v>0</v>
      </c>
      <c r="K63" s="182">
        <v>0</v>
      </c>
      <c r="L63" s="182">
        <v>25</v>
      </c>
      <c r="M63" s="182">
        <v>25</v>
      </c>
      <c r="N63" s="182">
        <v>1</v>
      </c>
      <c r="O63" s="1">
        <f t="shared" si="4"/>
        <v>205.01</v>
      </c>
      <c r="P63" s="7">
        <v>0</v>
      </c>
      <c r="Q63" s="2">
        <f t="shared" si="3"/>
        <v>205.01</v>
      </c>
      <c r="R63" s="158">
        <f>R62</f>
        <v>205.01</v>
      </c>
      <c r="S63" s="159">
        <f>S62</f>
        <v>28</v>
      </c>
    </row>
    <row r="64" spans="1:19" s="8" customFormat="1" ht="12.75">
      <c r="A64" s="167">
        <v>27</v>
      </c>
      <c r="B64" s="5" t="s">
        <v>145</v>
      </c>
      <c r="C64" s="3" t="s">
        <v>17</v>
      </c>
      <c r="D64" s="3">
        <v>2001</v>
      </c>
      <c r="E64" s="3" t="s">
        <v>10</v>
      </c>
      <c r="F64" s="3" t="s">
        <v>35</v>
      </c>
      <c r="G64" s="148">
        <f>IF(ISTEXT(B64),1," ")</f>
        <v>1</v>
      </c>
      <c r="H64" s="182">
        <v>0</v>
      </c>
      <c r="I64" s="182">
        <v>22</v>
      </c>
      <c r="J64" s="182">
        <v>0</v>
      </c>
      <c r="K64" s="182">
        <v>0</v>
      </c>
      <c r="L64" s="182">
        <v>25</v>
      </c>
      <c r="M64" s="182">
        <v>31</v>
      </c>
      <c r="N64" s="182">
        <v>78</v>
      </c>
      <c r="O64" s="1">
        <f t="shared" si="4"/>
        <v>211.78</v>
      </c>
      <c r="P64" s="7">
        <v>64</v>
      </c>
      <c r="Q64" s="2">
        <f t="shared" si="3"/>
        <v>275.78</v>
      </c>
      <c r="R64" s="157">
        <f>IF(AND(ISNUMBER(Q64),ISNUMBER(Q65)),MIN(Q64:Q65),IF(ISNUMBER(Q64),Q64,IF(ISNUMBER(Q65),Q65," ")))</f>
        <v>217.3</v>
      </c>
      <c r="S64" s="157">
        <v>32</v>
      </c>
    </row>
    <row r="65" spans="1:19" s="8" customFormat="1" ht="12.75">
      <c r="A65" s="167">
        <v>155</v>
      </c>
      <c r="B65" s="6" t="str">
        <f>B64</f>
        <v>Ржеутский Дмитрий</v>
      </c>
      <c r="C65" s="4"/>
      <c r="D65" s="4"/>
      <c r="E65" s="4"/>
      <c r="F65" s="4"/>
      <c r="G65" s="106">
        <v>2</v>
      </c>
      <c r="H65" s="182">
        <v>0</v>
      </c>
      <c r="I65" s="182">
        <v>9</v>
      </c>
      <c r="J65" s="182">
        <v>0</v>
      </c>
      <c r="K65" s="182">
        <v>0</v>
      </c>
      <c r="L65" s="182">
        <v>12</v>
      </c>
      <c r="M65" s="182">
        <v>29</v>
      </c>
      <c r="N65" s="182">
        <v>30</v>
      </c>
      <c r="O65" s="1">
        <f t="shared" si="4"/>
        <v>209.3</v>
      </c>
      <c r="P65" s="7">
        <v>8</v>
      </c>
      <c r="Q65" s="2">
        <f t="shared" si="3"/>
        <v>217.3</v>
      </c>
      <c r="R65" s="158">
        <f>R64</f>
        <v>217.3</v>
      </c>
      <c r="S65" s="159">
        <f>S64</f>
        <v>32</v>
      </c>
    </row>
    <row r="66" spans="1:19" s="8" customFormat="1" ht="12.75">
      <c r="A66" s="167">
        <v>28</v>
      </c>
      <c r="B66" s="5" t="s">
        <v>102</v>
      </c>
      <c r="C66" s="3" t="s">
        <v>17</v>
      </c>
      <c r="D66" s="3">
        <v>2001</v>
      </c>
      <c r="E66" s="3" t="s">
        <v>10</v>
      </c>
      <c r="F66" s="3" t="s">
        <v>35</v>
      </c>
      <c r="G66" s="148">
        <f>IF(ISTEXT(B66),1," ")</f>
        <v>1</v>
      </c>
      <c r="H66" s="182">
        <v>0</v>
      </c>
      <c r="I66" s="182">
        <v>21</v>
      </c>
      <c r="J66" s="182">
        <v>0</v>
      </c>
      <c r="K66" s="182">
        <v>0</v>
      </c>
      <c r="L66" s="182">
        <v>24</v>
      </c>
      <c r="M66" s="182">
        <v>35</v>
      </c>
      <c r="N66" s="182">
        <v>12</v>
      </c>
      <c r="O66" s="1">
        <f t="shared" si="4"/>
        <v>215.12</v>
      </c>
      <c r="P66" s="7">
        <v>10</v>
      </c>
      <c r="Q66" s="2">
        <f t="shared" si="3"/>
        <v>225.12</v>
      </c>
      <c r="R66" s="157">
        <f>IF(AND(ISNUMBER(Q66),ISNUMBER(Q67)),MIN(Q66:Q67),IF(ISNUMBER(Q66),Q66,IF(ISNUMBER(Q67),Q67," ")))</f>
        <v>225.12</v>
      </c>
      <c r="S66" s="157">
        <v>33</v>
      </c>
    </row>
    <row r="67" spans="1:19" s="8" customFormat="1" ht="12.75">
      <c r="A67" s="167">
        <v>32</v>
      </c>
      <c r="B67" s="6" t="str">
        <f>B66</f>
        <v>Полозов Виктор</v>
      </c>
      <c r="C67" s="4"/>
      <c r="D67" s="4"/>
      <c r="E67" s="4"/>
      <c r="F67" s="4"/>
      <c r="G67" s="106">
        <v>2</v>
      </c>
      <c r="H67" s="182">
        <v>0</v>
      </c>
      <c r="I67" s="182">
        <v>10</v>
      </c>
      <c r="J67" s="182">
        <v>0</v>
      </c>
      <c r="K67" s="182">
        <v>0</v>
      </c>
      <c r="L67" s="182">
        <v>13</v>
      </c>
      <c r="M67" s="182">
        <v>40</v>
      </c>
      <c r="N67" s="182">
        <v>12</v>
      </c>
      <c r="O67" s="1">
        <f t="shared" si="4"/>
        <v>220.12</v>
      </c>
      <c r="P67" s="7">
        <v>6</v>
      </c>
      <c r="Q67" s="2">
        <f t="shared" si="3"/>
        <v>226.12</v>
      </c>
      <c r="R67" s="158">
        <f>R66</f>
        <v>225.12</v>
      </c>
      <c r="S67" s="159">
        <f>S66</f>
        <v>33</v>
      </c>
    </row>
    <row r="68" spans="1:19" s="8" customFormat="1" ht="12.75">
      <c r="A68" s="167">
        <v>29</v>
      </c>
      <c r="B68" s="5" t="s">
        <v>92</v>
      </c>
      <c r="C68" s="3" t="s">
        <v>17</v>
      </c>
      <c r="D68" s="3">
        <v>1979</v>
      </c>
      <c r="E68" s="3" t="s">
        <v>93</v>
      </c>
      <c r="F68" s="3" t="s">
        <v>59</v>
      </c>
      <c r="G68" s="148">
        <f>IF(ISTEXT(B68),1," ")</f>
        <v>1</v>
      </c>
      <c r="H68" s="182">
        <v>0</v>
      </c>
      <c r="I68" s="182">
        <v>38</v>
      </c>
      <c r="J68" s="182">
        <v>0</v>
      </c>
      <c r="K68" s="182">
        <v>0</v>
      </c>
      <c r="L68" s="182">
        <v>41</v>
      </c>
      <c r="M68" s="182">
        <v>45</v>
      </c>
      <c r="N68" s="182">
        <v>24</v>
      </c>
      <c r="O68" s="1">
        <f t="shared" si="4"/>
        <v>225.24</v>
      </c>
      <c r="P68" s="7">
        <v>0</v>
      </c>
      <c r="Q68" s="2">
        <f t="shared" si="3"/>
        <v>225.24</v>
      </c>
      <c r="R68" s="157">
        <f>IF(AND(ISNUMBER(Q68),ISNUMBER(Q69)),MIN(Q68:Q69),IF(ISNUMBER(Q68),Q68,IF(ISNUMBER(Q69),Q69," ")))</f>
        <v>225.24</v>
      </c>
      <c r="S68" s="157">
        <v>21</v>
      </c>
    </row>
    <row r="69" spans="1:19" s="8" customFormat="1" ht="12.75">
      <c r="A69" s="167">
        <v>102</v>
      </c>
      <c r="B69" s="6" t="str">
        <f>B68</f>
        <v>Гусев Владимир</v>
      </c>
      <c r="C69" s="4"/>
      <c r="D69" s="4"/>
      <c r="E69" s="4"/>
      <c r="F69" s="4"/>
      <c r="G69" s="106">
        <v>2</v>
      </c>
      <c r="H69" s="182">
        <v>0</v>
      </c>
      <c r="I69" s="182">
        <v>24</v>
      </c>
      <c r="J69" s="182">
        <v>0</v>
      </c>
      <c r="K69" s="182">
        <v>0</v>
      </c>
      <c r="L69" s="182">
        <v>27</v>
      </c>
      <c r="M69" s="182">
        <v>46</v>
      </c>
      <c r="N69" s="182">
        <v>7</v>
      </c>
      <c r="O69" s="1">
        <f t="shared" si="4"/>
        <v>226.07</v>
      </c>
      <c r="P69" s="7">
        <v>2</v>
      </c>
      <c r="Q69" s="2">
        <f t="shared" si="3"/>
        <v>228.07</v>
      </c>
      <c r="R69" s="158">
        <f>R68</f>
        <v>225.24</v>
      </c>
      <c r="S69" s="159">
        <f>S68</f>
        <v>21</v>
      </c>
    </row>
    <row r="70" spans="1:19" s="8" customFormat="1" ht="12.75">
      <c r="A70" s="167">
        <v>30</v>
      </c>
      <c r="B70" s="5" t="s">
        <v>103</v>
      </c>
      <c r="C70" s="3" t="s">
        <v>17</v>
      </c>
      <c r="D70" s="3">
        <v>1984</v>
      </c>
      <c r="E70" s="3" t="s">
        <v>99</v>
      </c>
      <c r="F70" s="3" t="s">
        <v>100</v>
      </c>
      <c r="G70" s="148">
        <f>IF(ISTEXT(B70),1," ")</f>
        <v>1</v>
      </c>
      <c r="H70" s="182">
        <v>0</v>
      </c>
      <c r="I70" s="182">
        <v>19</v>
      </c>
      <c r="J70" s="182">
        <v>0</v>
      </c>
      <c r="K70" s="182">
        <v>0</v>
      </c>
      <c r="L70" s="182">
        <v>23</v>
      </c>
      <c r="M70" s="182">
        <v>4</v>
      </c>
      <c r="N70" s="182">
        <v>40</v>
      </c>
      <c r="O70" s="1">
        <f t="shared" si="4"/>
        <v>244.4</v>
      </c>
      <c r="P70" s="7">
        <v>8</v>
      </c>
      <c r="Q70" s="2">
        <f t="shared" si="3"/>
        <v>252.4</v>
      </c>
      <c r="R70" s="157">
        <f>IF(AND(ISNUMBER(Q70),ISNUMBER(Q71)),MIN(Q70:Q71),IF(ISNUMBER(Q70),Q70,IF(ISNUMBER(Q71),Q71," ")))</f>
        <v>229.12</v>
      </c>
      <c r="S70" s="157">
        <v>34</v>
      </c>
    </row>
    <row r="71" spans="1:19" s="8" customFormat="1" ht="13.5" thickBot="1">
      <c r="A71" s="172">
        <v>182</v>
      </c>
      <c r="B71" s="43" t="str">
        <f>B70</f>
        <v>Сыманюк Дмитрий</v>
      </c>
      <c r="C71" s="42"/>
      <c r="D71" s="42"/>
      <c r="E71" s="42"/>
      <c r="F71" s="42"/>
      <c r="G71" s="109">
        <v>2</v>
      </c>
      <c r="H71" s="184">
        <v>0</v>
      </c>
      <c r="I71" s="184">
        <v>49</v>
      </c>
      <c r="J71" s="184">
        <v>0</v>
      </c>
      <c r="K71" s="184">
        <v>0</v>
      </c>
      <c r="L71" s="184">
        <v>52</v>
      </c>
      <c r="M71" s="184">
        <v>35</v>
      </c>
      <c r="N71" s="184">
        <v>12</v>
      </c>
      <c r="O71" s="58">
        <f t="shared" si="4"/>
        <v>215.12</v>
      </c>
      <c r="P71" s="59">
        <v>14</v>
      </c>
      <c r="Q71" s="60">
        <f t="shared" si="3"/>
        <v>229.12</v>
      </c>
      <c r="R71" s="186">
        <f>R70</f>
        <v>229.12</v>
      </c>
      <c r="S71" s="159">
        <f>S70</f>
        <v>34</v>
      </c>
    </row>
    <row r="72" spans="1:19" s="8" customFormat="1" ht="12.75">
      <c r="A72" s="207">
        <v>31</v>
      </c>
      <c r="B72" s="117" t="s">
        <v>104</v>
      </c>
      <c r="C72" s="22" t="s">
        <v>17</v>
      </c>
      <c r="D72" s="22">
        <v>2001</v>
      </c>
      <c r="E72" s="22" t="s">
        <v>10</v>
      </c>
      <c r="F72" s="22" t="s">
        <v>35</v>
      </c>
      <c r="G72" s="148">
        <f>IF(ISTEXT(B72),1," ")</f>
        <v>1</v>
      </c>
      <c r="H72" s="208">
        <v>0</v>
      </c>
      <c r="I72" s="208">
        <v>18</v>
      </c>
      <c r="J72" s="208">
        <v>0</v>
      </c>
      <c r="K72" s="208">
        <v>0</v>
      </c>
      <c r="L72" s="208">
        <v>21</v>
      </c>
      <c r="M72" s="208">
        <v>58</v>
      </c>
      <c r="N72" s="208">
        <v>19</v>
      </c>
      <c r="O72" s="209">
        <f t="shared" si="4"/>
        <v>238.19</v>
      </c>
      <c r="P72" s="210">
        <v>54</v>
      </c>
      <c r="Q72" s="211">
        <f t="shared" si="3"/>
        <v>292.19</v>
      </c>
      <c r="R72" s="160">
        <f>IF(AND(ISNUMBER(Q72),ISNUMBER(Q73)),MIN(Q72:Q73),IF(ISNUMBER(Q72),Q72,IF(ISNUMBER(Q73),Q73," ")))</f>
        <v>231.87</v>
      </c>
      <c r="S72" s="157">
        <v>35</v>
      </c>
    </row>
    <row r="73" spans="1:19" s="8" customFormat="1" ht="12.75">
      <c r="A73" s="167">
        <v>64</v>
      </c>
      <c r="B73" s="6" t="str">
        <f>B72</f>
        <v>Верховодко Сергей</v>
      </c>
      <c r="C73" s="17"/>
      <c r="D73" s="4"/>
      <c r="E73" s="4"/>
      <c r="F73" s="4"/>
      <c r="G73" s="106">
        <v>2</v>
      </c>
      <c r="H73" s="182">
        <v>0</v>
      </c>
      <c r="I73" s="182">
        <v>8</v>
      </c>
      <c r="J73" s="182">
        <v>0</v>
      </c>
      <c r="K73" s="182">
        <v>0</v>
      </c>
      <c r="L73" s="182">
        <v>11</v>
      </c>
      <c r="M73" s="182">
        <v>49</v>
      </c>
      <c r="N73" s="182">
        <v>87</v>
      </c>
      <c r="O73" s="1">
        <f t="shared" si="4"/>
        <v>229.87</v>
      </c>
      <c r="P73" s="7">
        <v>2</v>
      </c>
      <c r="Q73" s="2">
        <f t="shared" si="3"/>
        <v>231.87</v>
      </c>
      <c r="R73" s="158">
        <f>R72</f>
        <v>231.87</v>
      </c>
      <c r="S73" s="159">
        <f>S72</f>
        <v>35</v>
      </c>
    </row>
    <row r="74" spans="1:19" s="8" customFormat="1" ht="12.75">
      <c r="A74" s="167">
        <v>32</v>
      </c>
      <c r="B74" s="236" t="s">
        <v>114</v>
      </c>
      <c r="C74" s="3" t="s">
        <v>17</v>
      </c>
      <c r="D74" s="3">
        <v>2002</v>
      </c>
      <c r="E74" s="3" t="s">
        <v>10</v>
      </c>
      <c r="F74" s="3" t="s">
        <v>35</v>
      </c>
      <c r="G74" s="106">
        <f>IF(ISTEXT(B74),1," ")</f>
        <v>1</v>
      </c>
      <c r="H74" s="182">
        <v>0</v>
      </c>
      <c r="I74" s="182">
        <v>41</v>
      </c>
      <c r="J74" s="182">
        <v>0</v>
      </c>
      <c r="K74" s="182">
        <v>0</v>
      </c>
      <c r="L74" s="182">
        <v>45</v>
      </c>
      <c r="M74" s="182">
        <v>48</v>
      </c>
      <c r="N74" s="182">
        <v>81</v>
      </c>
      <c r="O74" s="1">
        <f t="shared" si="4"/>
        <v>288.81</v>
      </c>
      <c r="P74" s="7">
        <v>58</v>
      </c>
      <c r="Q74" s="2">
        <f t="shared" si="3"/>
        <v>346.81</v>
      </c>
      <c r="R74" s="157">
        <f>IF(AND(ISNUMBER(Q74),ISNUMBER(Q75)),MIN(Q74:Q75),IF(ISNUMBER(Q74),Q74,IF(ISNUMBER(Q75),Q75," ")))</f>
        <v>279.26</v>
      </c>
      <c r="S74" s="157">
        <v>36</v>
      </c>
    </row>
    <row r="75" spans="1:19" s="8" customFormat="1" ht="12.75">
      <c r="A75" s="167">
        <v>196</v>
      </c>
      <c r="B75" s="237" t="str">
        <f>B74</f>
        <v>Дакуко Владислав</v>
      </c>
      <c r="C75" s="4"/>
      <c r="D75" s="4"/>
      <c r="E75" s="4"/>
      <c r="F75" s="4"/>
      <c r="G75" s="238">
        <v>2</v>
      </c>
      <c r="H75" s="182">
        <v>0</v>
      </c>
      <c r="I75" s="182">
        <v>7</v>
      </c>
      <c r="J75" s="182">
        <v>0</v>
      </c>
      <c r="K75" s="182">
        <v>0</v>
      </c>
      <c r="L75" s="182">
        <v>11</v>
      </c>
      <c r="M75" s="182">
        <v>37</v>
      </c>
      <c r="N75" s="182">
        <v>26</v>
      </c>
      <c r="O75" s="1">
        <f t="shared" si="4"/>
        <v>277.26</v>
      </c>
      <c r="P75" s="7">
        <v>2</v>
      </c>
      <c r="Q75" s="2">
        <f t="shared" si="3"/>
        <v>279.26</v>
      </c>
      <c r="R75" s="158">
        <f>R74</f>
        <v>279.26</v>
      </c>
      <c r="S75" s="159">
        <f>S74</f>
        <v>36</v>
      </c>
    </row>
    <row r="76" spans="1:19" s="8" customFormat="1" ht="12.75">
      <c r="A76" s="167">
        <v>33</v>
      </c>
      <c r="B76" s="254" t="s">
        <v>107</v>
      </c>
      <c r="C76" s="22" t="s">
        <v>17</v>
      </c>
      <c r="D76" s="22"/>
      <c r="E76" s="22" t="s">
        <v>10</v>
      </c>
      <c r="F76" s="255" t="s">
        <v>35</v>
      </c>
      <c r="G76" s="148">
        <f>IF(ISTEXT(B76),1," ")</f>
        <v>1</v>
      </c>
      <c r="H76" s="182">
        <v>0</v>
      </c>
      <c r="I76" s="182">
        <v>13</v>
      </c>
      <c r="J76" s="182">
        <v>0</v>
      </c>
      <c r="K76" s="182">
        <v>0</v>
      </c>
      <c r="L76" s="182">
        <v>17</v>
      </c>
      <c r="M76" s="182">
        <v>38</v>
      </c>
      <c r="N76" s="182">
        <v>33</v>
      </c>
      <c r="O76" s="1">
        <f t="shared" si="4"/>
        <v>278.33</v>
      </c>
      <c r="P76" s="7">
        <v>8</v>
      </c>
      <c r="Q76" s="2">
        <f aca="true" t="shared" si="5" ref="Q76:Q91">IF(ISNUMBER(O76),O76+P76," ")</f>
        <v>286.33</v>
      </c>
      <c r="R76" s="157">
        <f>IF(AND(ISNUMBER(Q76),ISNUMBER(Q77)),MIN(Q76:Q77),IF(ISNUMBER(Q76),Q76,IF(ISNUMBER(Q77),Q77," ")))</f>
        <v>286.33</v>
      </c>
      <c r="S76" s="157">
        <v>39</v>
      </c>
    </row>
    <row r="77" spans="1:19" s="8" customFormat="1" ht="12.75">
      <c r="A77" s="167">
        <v>57</v>
      </c>
      <c r="B77" s="237" t="str">
        <f>B76</f>
        <v>Хмель Иван</v>
      </c>
      <c r="C77" s="4"/>
      <c r="D77" s="4"/>
      <c r="E77" s="4"/>
      <c r="F77" s="128"/>
      <c r="G77" s="106">
        <v>2</v>
      </c>
      <c r="H77" s="182">
        <v>0</v>
      </c>
      <c r="I77" s="182">
        <v>2</v>
      </c>
      <c r="J77" s="182">
        <v>0</v>
      </c>
      <c r="K77" s="182">
        <v>0</v>
      </c>
      <c r="L77" s="182">
        <v>6</v>
      </c>
      <c r="M77" s="182">
        <v>40</v>
      </c>
      <c r="N77" s="182">
        <v>60</v>
      </c>
      <c r="O77" s="1">
        <f t="shared" si="4"/>
        <v>280.6</v>
      </c>
      <c r="P77" s="7">
        <v>8</v>
      </c>
      <c r="Q77" s="2">
        <f t="shared" si="5"/>
        <v>288.6</v>
      </c>
      <c r="R77" s="158">
        <f>R76</f>
        <v>286.33</v>
      </c>
      <c r="S77" s="159">
        <f>S76</f>
        <v>39</v>
      </c>
    </row>
    <row r="78" spans="1:19" s="8" customFormat="1" ht="12.75">
      <c r="A78" s="167">
        <v>34</v>
      </c>
      <c r="B78" s="117" t="s">
        <v>113</v>
      </c>
      <c r="C78" s="22" t="s">
        <v>17</v>
      </c>
      <c r="D78" s="22">
        <v>2004</v>
      </c>
      <c r="E78" s="22" t="s">
        <v>11</v>
      </c>
      <c r="F78" s="22" t="s">
        <v>42</v>
      </c>
      <c r="G78" s="148">
        <f>IF(ISTEXT(B78),1," ")</f>
        <v>1</v>
      </c>
      <c r="H78" s="182">
        <v>0</v>
      </c>
      <c r="I78" s="182">
        <v>8</v>
      </c>
      <c r="J78" s="182">
        <v>0</v>
      </c>
      <c r="K78" s="182">
        <v>0</v>
      </c>
      <c r="L78" s="182">
        <v>13</v>
      </c>
      <c r="M78" s="182">
        <v>3</v>
      </c>
      <c r="N78" s="182">
        <v>92</v>
      </c>
      <c r="O78" s="1">
        <f t="shared" si="4"/>
        <v>303.92</v>
      </c>
      <c r="P78" s="7">
        <v>4</v>
      </c>
      <c r="Q78" s="2">
        <f t="shared" si="5"/>
        <v>307.92</v>
      </c>
      <c r="R78" s="157">
        <f>IF(AND(ISNUMBER(Q78),ISNUMBER(Q79)),MIN(Q78:Q79),IF(ISNUMBER(Q78),Q78,IF(ISNUMBER(Q79),Q79," ")))</f>
        <v>300.31</v>
      </c>
      <c r="S78" s="157">
        <v>40</v>
      </c>
    </row>
    <row r="79" spans="1:19" s="8" customFormat="1" ht="12.75">
      <c r="A79" s="167">
        <v>45</v>
      </c>
      <c r="B79" s="6" t="str">
        <f>B78</f>
        <v>Евтушик Илья </v>
      </c>
      <c r="C79" s="4"/>
      <c r="D79" s="4"/>
      <c r="E79" s="4"/>
      <c r="F79" s="4"/>
      <c r="G79" s="106">
        <v>2</v>
      </c>
      <c r="H79" s="182">
        <v>0</v>
      </c>
      <c r="I79" s="182">
        <v>1</v>
      </c>
      <c r="J79" s="182">
        <v>0</v>
      </c>
      <c r="K79" s="182">
        <v>0</v>
      </c>
      <c r="L79" s="182">
        <v>5</v>
      </c>
      <c r="M79" s="182">
        <v>56</v>
      </c>
      <c r="N79" s="182">
        <v>31</v>
      </c>
      <c r="O79" s="1">
        <f t="shared" si="4"/>
        <v>296.31</v>
      </c>
      <c r="P79" s="7">
        <v>4</v>
      </c>
      <c r="Q79" s="2">
        <f t="shared" si="5"/>
        <v>300.31</v>
      </c>
      <c r="R79" s="158">
        <f>R78</f>
        <v>300.31</v>
      </c>
      <c r="S79" s="159">
        <f>S78</f>
        <v>40</v>
      </c>
    </row>
    <row r="80" spans="1:19" s="8" customFormat="1" ht="12.75">
      <c r="A80" s="167">
        <v>35</v>
      </c>
      <c r="B80" s="5" t="s">
        <v>106</v>
      </c>
      <c r="C80" s="3" t="s">
        <v>17</v>
      </c>
      <c r="D80" s="3">
        <v>1986</v>
      </c>
      <c r="E80" s="3" t="s">
        <v>99</v>
      </c>
      <c r="F80" s="3" t="s">
        <v>100</v>
      </c>
      <c r="G80" s="148">
        <f>IF(ISTEXT(B80),1," ")</f>
        <v>1</v>
      </c>
      <c r="H80" s="182">
        <v>0</v>
      </c>
      <c r="I80" s="182">
        <v>14</v>
      </c>
      <c r="J80" s="182">
        <v>0</v>
      </c>
      <c r="K80" s="182">
        <v>0</v>
      </c>
      <c r="L80" s="182">
        <v>18</v>
      </c>
      <c r="M80" s="182">
        <v>52</v>
      </c>
      <c r="N80" s="182">
        <v>73</v>
      </c>
      <c r="O80" s="1">
        <f t="shared" si="4"/>
        <v>292.73</v>
      </c>
      <c r="P80" s="7">
        <v>64</v>
      </c>
      <c r="Q80" s="2">
        <f t="shared" si="5"/>
        <v>356.73</v>
      </c>
      <c r="R80" s="157">
        <f>IF(AND(ISNUMBER(Q80),ISNUMBER(Q81)),MIN(Q80:Q81),IF(ISNUMBER(Q80),Q80,IF(ISNUMBER(Q81),Q81," ")))</f>
        <v>300.43</v>
      </c>
      <c r="S80" s="157">
        <v>38</v>
      </c>
    </row>
    <row r="81" spans="1:19" s="8" customFormat="1" ht="12.75">
      <c r="A81" s="167">
        <v>124</v>
      </c>
      <c r="B81" s="6" t="str">
        <f>B80</f>
        <v>Мартынкевич Евгений</v>
      </c>
      <c r="C81" s="4"/>
      <c r="D81" s="4"/>
      <c r="E81" s="4"/>
      <c r="F81" s="4"/>
      <c r="G81" s="106">
        <v>2</v>
      </c>
      <c r="H81" s="182">
        <v>0</v>
      </c>
      <c r="I81" s="182">
        <v>11</v>
      </c>
      <c r="J81" s="182">
        <v>0</v>
      </c>
      <c r="K81" s="182">
        <v>0</v>
      </c>
      <c r="L81" s="182">
        <v>15</v>
      </c>
      <c r="M81" s="182">
        <v>46</v>
      </c>
      <c r="N81" s="182">
        <v>43</v>
      </c>
      <c r="O81" s="1">
        <f t="shared" si="4"/>
        <v>286.43</v>
      </c>
      <c r="P81" s="7">
        <v>14</v>
      </c>
      <c r="Q81" s="2">
        <f t="shared" si="5"/>
        <v>300.43</v>
      </c>
      <c r="R81" s="158">
        <f>R80</f>
        <v>300.43</v>
      </c>
      <c r="S81" s="159">
        <f>S80</f>
        <v>38</v>
      </c>
    </row>
    <row r="82" spans="1:19" s="8" customFormat="1" ht="12.75">
      <c r="A82" s="167">
        <v>36</v>
      </c>
      <c r="B82" s="5" t="s">
        <v>115</v>
      </c>
      <c r="C82" s="3" t="s">
        <v>17</v>
      </c>
      <c r="D82" s="3">
        <v>1979</v>
      </c>
      <c r="E82" s="3" t="s">
        <v>99</v>
      </c>
      <c r="F82" s="3" t="s">
        <v>100</v>
      </c>
      <c r="G82" s="148">
        <f>IF(ISTEXT(B82),1," ")</f>
        <v>1</v>
      </c>
      <c r="H82" s="182">
        <v>0</v>
      </c>
      <c r="I82" s="182">
        <v>25</v>
      </c>
      <c r="J82" s="182">
        <v>0</v>
      </c>
      <c r="K82" s="182">
        <v>0</v>
      </c>
      <c r="L82" s="182">
        <v>29</v>
      </c>
      <c r="M82" s="182">
        <v>8</v>
      </c>
      <c r="N82" s="182">
        <v>8</v>
      </c>
      <c r="O82" s="1">
        <f t="shared" si="4"/>
        <v>248.08</v>
      </c>
      <c r="P82" s="7">
        <v>54</v>
      </c>
      <c r="Q82" s="2">
        <f t="shared" si="5"/>
        <v>302.08000000000004</v>
      </c>
      <c r="R82" s="157">
        <f>IF(AND(ISNUMBER(Q82),ISNUMBER(Q83)),MIN(Q82:Q83),IF(ISNUMBER(Q82),Q82,IF(ISNUMBER(Q83),Q83," ")))</f>
        <v>302.08000000000004</v>
      </c>
      <c r="S82" s="157">
        <v>30</v>
      </c>
    </row>
    <row r="83" spans="1:19" s="8" customFormat="1" ht="12.75">
      <c r="A83" s="167">
        <v>18</v>
      </c>
      <c r="B83" s="16" t="str">
        <f>B82</f>
        <v>Бенклевский Валерий</v>
      </c>
      <c r="C83" s="17"/>
      <c r="D83" s="17"/>
      <c r="E83" s="4"/>
      <c r="F83" s="4"/>
      <c r="G83" s="247">
        <v>2</v>
      </c>
      <c r="H83" s="182">
        <v>0</v>
      </c>
      <c r="I83" s="182">
        <v>37</v>
      </c>
      <c r="J83" s="182">
        <v>0</v>
      </c>
      <c r="K83" s="182">
        <v>0</v>
      </c>
      <c r="L83" s="182">
        <v>41</v>
      </c>
      <c r="M83" s="182">
        <v>27</v>
      </c>
      <c r="N83" s="182">
        <v>62</v>
      </c>
      <c r="O83" s="1">
        <f t="shared" si="4"/>
        <v>267.62</v>
      </c>
      <c r="P83" s="7">
        <v>60</v>
      </c>
      <c r="Q83" s="2">
        <f t="shared" si="5"/>
        <v>327.62</v>
      </c>
      <c r="R83" s="158">
        <f>R82</f>
        <v>302.08000000000004</v>
      </c>
      <c r="S83" s="159">
        <f>S82</f>
        <v>30</v>
      </c>
    </row>
    <row r="84" spans="1:19" s="8" customFormat="1" ht="12.75">
      <c r="A84" s="167">
        <v>37</v>
      </c>
      <c r="B84" s="236" t="s">
        <v>117</v>
      </c>
      <c r="C84" s="3" t="s">
        <v>17</v>
      </c>
      <c r="D84" s="3">
        <v>2003</v>
      </c>
      <c r="E84" s="3" t="s">
        <v>10</v>
      </c>
      <c r="F84" s="3" t="s">
        <v>35</v>
      </c>
      <c r="G84" s="248">
        <f>IF(ISTEXT(B84),1," ")</f>
        <v>1</v>
      </c>
      <c r="H84" s="182">
        <v>0</v>
      </c>
      <c r="I84" s="182">
        <v>52</v>
      </c>
      <c r="J84" s="182">
        <v>0</v>
      </c>
      <c r="K84" s="182">
        <v>0</v>
      </c>
      <c r="L84" s="182">
        <v>57</v>
      </c>
      <c r="M84" s="182">
        <v>15</v>
      </c>
      <c r="N84" s="182">
        <v>58</v>
      </c>
      <c r="O84" s="1">
        <f t="shared" si="4"/>
        <v>315.58</v>
      </c>
      <c r="P84" s="7">
        <v>2</v>
      </c>
      <c r="Q84" s="2">
        <f t="shared" si="5"/>
        <v>317.58</v>
      </c>
      <c r="R84" s="157">
        <f>IF(AND(ISNUMBER(Q84),ISNUMBER(Q85)),MIN(Q84:Q85),IF(ISNUMBER(Q84),Q84,IF(ISNUMBER(Q85),Q85," ")))</f>
        <v>316.74</v>
      </c>
      <c r="S84" s="157">
        <v>11</v>
      </c>
    </row>
    <row r="85" spans="1:19" s="8" customFormat="1" ht="12.75">
      <c r="A85" s="167">
        <v>171</v>
      </c>
      <c r="B85" s="237" t="str">
        <f>B84</f>
        <v>Процкий Кирилл</v>
      </c>
      <c r="C85" s="4"/>
      <c r="D85" s="4"/>
      <c r="E85" s="4"/>
      <c r="F85" s="4"/>
      <c r="G85" s="248">
        <v>2</v>
      </c>
      <c r="H85" s="182">
        <v>0</v>
      </c>
      <c r="I85" s="182">
        <v>33</v>
      </c>
      <c r="J85" s="182">
        <v>0</v>
      </c>
      <c r="K85" s="182">
        <v>0</v>
      </c>
      <c r="L85" s="182">
        <v>38</v>
      </c>
      <c r="M85" s="182">
        <v>12</v>
      </c>
      <c r="N85" s="182">
        <v>74</v>
      </c>
      <c r="O85" s="1">
        <f t="shared" si="4"/>
        <v>312.74</v>
      </c>
      <c r="P85" s="7">
        <v>4</v>
      </c>
      <c r="Q85" s="2">
        <f t="shared" si="5"/>
        <v>316.74</v>
      </c>
      <c r="R85" s="158">
        <f>R84</f>
        <v>316.74</v>
      </c>
      <c r="S85" s="159">
        <f>S84</f>
        <v>11</v>
      </c>
    </row>
    <row r="86" spans="1:19" s="8" customFormat="1" ht="12.75">
      <c r="A86" s="167">
        <v>38</v>
      </c>
      <c r="B86" s="5" t="s">
        <v>116</v>
      </c>
      <c r="C86" s="3" t="s">
        <v>17</v>
      </c>
      <c r="D86" s="3">
        <v>2004</v>
      </c>
      <c r="E86" s="3" t="s">
        <v>10</v>
      </c>
      <c r="F86" s="3" t="s">
        <v>35</v>
      </c>
      <c r="G86" s="248">
        <f>IF(ISTEXT(B86),1," ")</f>
        <v>1</v>
      </c>
      <c r="H86" s="182">
        <v>0</v>
      </c>
      <c r="I86" s="182">
        <v>27</v>
      </c>
      <c r="J86" s="182">
        <v>0</v>
      </c>
      <c r="K86" s="182">
        <v>0</v>
      </c>
      <c r="L86" s="182">
        <v>33</v>
      </c>
      <c r="M86" s="182">
        <v>5</v>
      </c>
      <c r="N86" s="182">
        <v>83</v>
      </c>
      <c r="O86" s="1">
        <f t="shared" si="4"/>
        <v>365.83</v>
      </c>
      <c r="P86" s="7">
        <v>104</v>
      </c>
      <c r="Q86" s="2">
        <f t="shared" si="5"/>
        <v>469.83</v>
      </c>
      <c r="R86" s="157">
        <f>IF(AND(ISNUMBER(Q86),ISNUMBER(Q87)),MIN(Q86:Q87),IF(ISNUMBER(Q86),Q86,IF(ISNUMBER(Q87),Q87," ")))</f>
        <v>362.55</v>
      </c>
      <c r="S86" s="157">
        <v>29</v>
      </c>
    </row>
    <row r="87" spans="1:19" s="8" customFormat="1" ht="12.75">
      <c r="A87" s="167">
        <v>194</v>
      </c>
      <c r="B87" s="6" t="str">
        <f>B86</f>
        <v>Дакуко Глеб</v>
      </c>
      <c r="C87" s="4"/>
      <c r="D87" s="4"/>
      <c r="E87" s="4"/>
      <c r="F87" s="4"/>
      <c r="G87" s="248">
        <v>2</v>
      </c>
      <c r="H87" s="182">
        <v>0</v>
      </c>
      <c r="I87" s="182">
        <v>15</v>
      </c>
      <c r="J87" s="182">
        <v>0</v>
      </c>
      <c r="K87" s="182">
        <v>0</v>
      </c>
      <c r="L87" s="182">
        <v>20</v>
      </c>
      <c r="M87" s="182">
        <v>56</v>
      </c>
      <c r="N87" s="182">
        <v>55</v>
      </c>
      <c r="O87" s="1">
        <f t="shared" si="4"/>
        <v>356.55</v>
      </c>
      <c r="P87" s="7">
        <v>6</v>
      </c>
      <c r="Q87" s="2">
        <f t="shared" si="5"/>
        <v>362.55</v>
      </c>
      <c r="R87" s="158">
        <f>R86</f>
        <v>362.55</v>
      </c>
      <c r="S87" s="159">
        <f>S86</f>
        <v>29</v>
      </c>
    </row>
    <row r="88" spans="1:19" s="8" customFormat="1" ht="12.75">
      <c r="A88" s="167">
        <v>39</v>
      </c>
      <c r="B88" s="5" t="s">
        <v>90</v>
      </c>
      <c r="C88" s="3" t="s">
        <v>16</v>
      </c>
      <c r="D88" s="3">
        <v>1993</v>
      </c>
      <c r="E88" s="3" t="s">
        <v>10</v>
      </c>
      <c r="F88" s="3" t="s">
        <v>91</v>
      </c>
      <c r="G88" s="248">
        <f>IF(ISTEXT(B88),1," ")</f>
        <v>1</v>
      </c>
      <c r="H88" s="182">
        <v>0</v>
      </c>
      <c r="I88" s="182">
        <v>0</v>
      </c>
      <c r="J88" s="182">
        <v>0</v>
      </c>
      <c r="K88" s="182">
        <v>0</v>
      </c>
      <c r="L88" s="182">
        <v>0</v>
      </c>
      <c r="M88" s="182">
        <v>0</v>
      </c>
      <c r="N88" s="182">
        <v>0</v>
      </c>
      <c r="O88" s="1" t="s">
        <v>84</v>
      </c>
      <c r="P88" s="7">
        <v>999</v>
      </c>
      <c r="Q88" s="2" t="str">
        <f t="shared" si="5"/>
        <v> </v>
      </c>
      <c r="R88" s="157">
        <f>IF(AND(ISNUMBER(Q88),ISNUMBER(Q89)),MIN(Q88:Q89),IF(ISNUMBER(Q88),Q88,IF(ISNUMBER(Q89),Q89," ")))</f>
        <v>999</v>
      </c>
      <c r="S88" s="157">
        <v>18</v>
      </c>
    </row>
    <row r="89" spans="1:19" s="8" customFormat="1" ht="12.75">
      <c r="A89" s="167">
        <v>46</v>
      </c>
      <c r="B89" s="6" t="s">
        <v>90</v>
      </c>
      <c r="C89" s="4"/>
      <c r="D89" s="4"/>
      <c r="E89" s="4"/>
      <c r="F89" s="4"/>
      <c r="G89" s="248">
        <v>2</v>
      </c>
      <c r="H89" s="182">
        <v>0</v>
      </c>
      <c r="I89" s="182">
        <v>0</v>
      </c>
      <c r="J89" s="182">
        <v>0</v>
      </c>
      <c r="K89" s="182">
        <v>0</v>
      </c>
      <c r="L89" s="182">
        <v>0</v>
      </c>
      <c r="M89" s="182">
        <v>0</v>
      </c>
      <c r="N89" s="182">
        <v>0</v>
      </c>
      <c r="O89" s="1">
        <f>IF(AND(ISNUMBER(I89),ISNUMBER(L89)),(K89-H89)*60^2+(L89-I89)*60+(M89-J89)+(N89)/100," ")</f>
        <v>0</v>
      </c>
      <c r="P89" s="7">
        <v>999</v>
      </c>
      <c r="Q89" s="2">
        <f t="shared" si="5"/>
        <v>999</v>
      </c>
      <c r="R89" s="158">
        <f>R88</f>
        <v>999</v>
      </c>
      <c r="S89" s="159">
        <f>S88</f>
        <v>18</v>
      </c>
    </row>
    <row r="90" spans="1:19" s="8" customFormat="1" ht="12.75">
      <c r="A90" s="167">
        <v>40</v>
      </c>
      <c r="B90" s="5" t="s">
        <v>60</v>
      </c>
      <c r="C90" s="3" t="s">
        <v>55</v>
      </c>
      <c r="D90" s="3">
        <v>1994</v>
      </c>
      <c r="E90" s="3" t="s">
        <v>11</v>
      </c>
      <c r="F90" s="3" t="s">
        <v>18</v>
      </c>
      <c r="G90" s="248">
        <f>IF(ISTEXT(B90),1," ")</f>
        <v>1</v>
      </c>
      <c r="H90" s="182">
        <v>0</v>
      </c>
      <c r="I90" s="182">
        <v>0</v>
      </c>
      <c r="J90" s="182">
        <v>0</v>
      </c>
      <c r="K90" s="182">
        <v>0</v>
      </c>
      <c r="L90" s="182">
        <v>0</v>
      </c>
      <c r="M90" s="182">
        <v>0</v>
      </c>
      <c r="N90" s="182">
        <v>0</v>
      </c>
      <c r="O90" s="1" t="s">
        <v>84</v>
      </c>
      <c r="P90" s="7">
        <v>999</v>
      </c>
      <c r="Q90" s="2" t="str">
        <f t="shared" si="5"/>
        <v> </v>
      </c>
      <c r="R90" s="157">
        <f>IF(AND(ISNUMBER(Q90),ISNUMBER(Q91)),MIN(Q90:Q91),IF(ISNUMBER(Q90),Q90,IF(ISNUMBER(Q91),Q91," ")))</f>
        <v>999</v>
      </c>
      <c r="S90" s="157">
        <v>17</v>
      </c>
    </row>
    <row r="91" spans="1:19" s="8" customFormat="1" ht="13.5" thickBot="1">
      <c r="A91" s="172">
        <v>74</v>
      </c>
      <c r="B91" s="43" t="str">
        <f>B90</f>
        <v>Бурак Сергей</v>
      </c>
      <c r="C91" s="42"/>
      <c r="D91" s="42"/>
      <c r="E91" s="42"/>
      <c r="F91" s="42"/>
      <c r="G91" s="304">
        <v>2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58">
        <f>IF(AND(ISNUMBER(I91),ISNUMBER(L91)),(K91-H91)*60^2+(L91-I91)*60+(M91-J91)+(N91)/100," ")</f>
        <v>0</v>
      </c>
      <c r="P91" s="59">
        <v>999</v>
      </c>
      <c r="Q91" s="60">
        <f t="shared" si="5"/>
        <v>999</v>
      </c>
      <c r="R91" s="186">
        <f>R90</f>
        <v>999</v>
      </c>
      <c r="S91" s="159">
        <f>S90</f>
        <v>17</v>
      </c>
    </row>
    <row r="92" spans="1:19" s="8" customFormat="1" ht="14.25" customHeight="1">
      <c r="A92" s="23"/>
      <c r="B92" s="10"/>
      <c r="C92" s="11"/>
      <c r="D92" s="11"/>
      <c r="E92" s="11"/>
      <c r="F92" s="11"/>
      <c r="G92" s="12"/>
      <c r="H92" s="13"/>
      <c r="I92" s="13"/>
      <c r="J92" s="13"/>
      <c r="K92" s="13"/>
      <c r="L92" s="13"/>
      <c r="M92" s="13"/>
      <c r="N92" s="13"/>
      <c r="O92" s="14"/>
      <c r="P92" s="24"/>
      <c r="Q92" s="14"/>
      <c r="R92" s="15"/>
      <c r="S92" s="15"/>
    </row>
    <row r="93" spans="2:5" s="8" customFormat="1" ht="13.5" thickBot="1">
      <c r="B93" s="46" t="s">
        <v>26</v>
      </c>
      <c r="C93" s="47"/>
      <c r="D93" s="47"/>
      <c r="E93" s="47"/>
    </row>
    <row r="94" spans="1:19" s="8" customFormat="1" ht="12.75" customHeight="1">
      <c r="A94" s="48"/>
      <c r="B94" s="322" t="s">
        <v>23</v>
      </c>
      <c r="C94" s="313" t="s">
        <v>12</v>
      </c>
      <c r="D94" s="49"/>
      <c r="E94" s="27"/>
      <c r="F94" s="27"/>
      <c r="G94" s="315" t="s">
        <v>0</v>
      </c>
      <c r="H94" s="317" t="s">
        <v>1</v>
      </c>
      <c r="I94" s="317"/>
      <c r="J94" s="318"/>
      <c r="K94" s="319" t="s">
        <v>2</v>
      </c>
      <c r="L94" s="317"/>
      <c r="M94" s="317"/>
      <c r="N94" s="317"/>
      <c r="O94" s="308" t="s">
        <v>51</v>
      </c>
      <c r="P94" s="310" t="s">
        <v>20</v>
      </c>
      <c r="Q94" s="310" t="s">
        <v>49</v>
      </c>
      <c r="R94" s="320" t="s">
        <v>50</v>
      </c>
      <c r="S94" s="249"/>
    </row>
    <row r="95" spans="1:19" s="8" customFormat="1" ht="42.75" customHeight="1" thickBot="1">
      <c r="A95" s="50" t="s">
        <v>5</v>
      </c>
      <c r="B95" s="323"/>
      <c r="C95" s="314"/>
      <c r="D95" s="28" t="s">
        <v>13</v>
      </c>
      <c r="E95" s="29" t="s">
        <v>14</v>
      </c>
      <c r="F95" s="30" t="s">
        <v>15</v>
      </c>
      <c r="G95" s="316"/>
      <c r="H95" s="123" t="s">
        <v>6</v>
      </c>
      <c r="I95" s="124" t="s">
        <v>7</v>
      </c>
      <c r="J95" s="125" t="s">
        <v>8</v>
      </c>
      <c r="K95" s="126" t="s">
        <v>6</v>
      </c>
      <c r="L95" s="124" t="s">
        <v>7</v>
      </c>
      <c r="M95" s="124" t="s">
        <v>8</v>
      </c>
      <c r="N95" s="127" t="s">
        <v>9</v>
      </c>
      <c r="O95" s="309"/>
      <c r="P95" s="311"/>
      <c r="Q95" s="311"/>
      <c r="R95" s="321"/>
      <c r="S95" s="249"/>
    </row>
    <row r="96" spans="1:19" s="8" customFormat="1" ht="12.75">
      <c r="A96" s="118">
        <v>1</v>
      </c>
      <c r="B96" s="18" t="s">
        <v>67</v>
      </c>
      <c r="C96" s="19" t="s">
        <v>55</v>
      </c>
      <c r="D96" s="19">
        <v>1987</v>
      </c>
      <c r="E96" s="19" t="s">
        <v>78</v>
      </c>
      <c r="F96" s="19" t="s">
        <v>56</v>
      </c>
      <c r="G96" s="108">
        <f>IF(ISTEXT(B104),1," ")</f>
        <v>1</v>
      </c>
      <c r="H96" s="182">
        <v>1</v>
      </c>
      <c r="I96" s="182">
        <v>15</v>
      </c>
      <c r="J96" s="182">
        <v>0</v>
      </c>
      <c r="K96" s="182">
        <v>1</v>
      </c>
      <c r="L96" s="182">
        <v>17</v>
      </c>
      <c r="M96" s="182">
        <v>14</v>
      </c>
      <c r="N96" s="182">
        <v>4</v>
      </c>
      <c r="O96" s="1">
        <f aca="true" t="shared" si="6" ref="O96:O103">IF(AND(ISNUMBER(I96),ISNUMBER(L96)),(K96-H96)*60^2+(L96-I96)*60+(M96-J96)+(N96)/100," ")</f>
        <v>134.04</v>
      </c>
      <c r="P96" s="7">
        <v>52</v>
      </c>
      <c r="Q96" s="2">
        <f aca="true" t="shared" si="7" ref="Q96:Q115">IF(ISNUMBER(O96),O96+P96," ")</f>
        <v>186.04</v>
      </c>
      <c r="R96" s="157">
        <f>IF(AND(ISNUMBER(Q96),ISNUMBER(Q97)),MIN(Q96:Q97),IF(ISNUMBER(Q96),Q96,IF(ISNUMBER(Q97),Q97," ")))</f>
        <v>126.88</v>
      </c>
      <c r="S96" s="157">
        <v>1</v>
      </c>
    </row>
    <row r="97" spans="1:19" s="8" customFormat="1" ht="12.75">
      <c r="A97" s="118">
        <v>9</v>
      </c>
      <c r="B97" s="20" t="s">
        <v>67</v>
      </c>
      <c r="C97" s="21"/>
      <c r="D97" s="21"/>
      <c r="E97" s="21"/>
      <c r="F97" s="21"/>
      <c r="G97" s="108">
        <f>IF(ISTEXT(B104),2," ")</f>
        <v>2</v>
      </c>
      <c r="H97" s="182">
        <v>1</v>
      </c>
      <c r="I97" s="182">
        <v>3</v>
      </c>
      <c r="J97" s="182">
        <v>0</v>
      </c>
      <c r="K97" s="182">
        <v>1</v>
      </c>
      <c r="L97" s="182">
        <v>5</v>
      </c>
      <c r="M97" s="182">
        <v>4</v>
      </c>
      <c r="N97" s="182">
        <v>88</v>
      </c>
      <c r="O97" s="1">
        <f t="shared" si="6"/>
        <v>124.88</v>
      </c>
      <c r="P97" s="7">
        <v>2</v>
      </c>
      <c r="Q97" s="2">
        <f t="shared" si="7"/>
        <v>126.88</v>
      </c>
      <c r="R97" s="159">
        <f>R96</f>
        <v>126.88</v>
      </c>
      <c r="S97" s="159">
        <f>S96</f>
        <v>1</v>
      </c>
    </row>
    <row r="98" spans="1:19" s="8" customFormat="1" ht="12.75">
      <c r="A98" s="119">
        <v>2</v>
      </c>
      <c r="B98" s="18" t="s">
        <v>68</v>
      </c>
      <c r="C98" s="19" t="s">
        <v>55</v>
      </c>
      <c r="D98" s="19">
        <v>1980</v>
      </c>
      <c r="E98" s="19" t="s">
        <v>11</v>
      </c>
      <c r="F98" s="19" t="s">
        <v>18</v>
      </c>
      <c r="G98" s="108">
        <v>1</v>
      </c>
      <c r="H98" s="182">
        <v>1</v>
      </c>
      <c r="I98" s="182">
        <v>14</v>
      </c>
      <c r="J98" s="182">
        <v>0</v>
      </c>
      <c r="K98" s="182">
        <v>1</v>
      </c>
      <c r="L98" s="182">
        <v>16</v>
      </c>
      <c r="M98" s="182">
        <v>10</v>
      </c>
      <c r="N98" s="182">
        <v>71</v>
      </c>
      <c r="O98" s="1">
        <f t="shared" si="6"/>
        <v>130.71</v>
      </c>
      <c r="P98" s="7">
        <v>0</v>
      </c>
      <c r="Q98" s="2">
        <f t="shared" si="7"/>
        <v>130.71</v>
      </c>
      <c r="R98" s="157">
        <f>IF(AND(ISNUMBER(Q98),ISNUMBER(Q99)),MIN(Q98:Q99),IF(ISNUMBER(Q98),Q98,IF(ISNUMBER(Q99),Q99," ")))</f>
        <v>130.71</v>
      </c>
      <c r="S98" s="157">
        <v>2</v>
      </c>
    </row>
    <row r="99" spans="1:19" s="8" customFormat="1" ht="12.75">
      <c r="A99" s="118">
        <v>99</v>
      </c>
      <c r="B99" s="20" t="s">
        <v>68</v>
      </c>
      <c r="C99" s="21"/>
      <c r="D99" s="21"/>
      <c r="E99" s="21"/>
      <c r="F99" s="21"/>
      <c r="G99" s="108">
        <v>2</v>
      </c>
      <c r="H99" s="182">
        <v>1</v>
      </c>
      <c r="I99" s="182">
        <v>2</v>
      </c>
      <c r="J99" s="182">
        <v>0</v>
      </c>
      <c r="K99" s="182">
        <v>1</v>
      </c>
      <c r="L99" s="182">
        <v>4</v>
      </c>
      <c r="M99" s="182">
        <v>12</v>
      </c>
      <c r="N99" s="182">
        <v>85</v>
      </c>
      <c r="O99" s="1">
        <f t="shared" si="6"/>
        <v>132.85</v>
      </c>
      <c r="P99" s="7">
        <v>2</v>
      </c>
      <c r="Q99" s="2">
        <f t="shared" si="7"/>
        <v>134.85</v>
      </c>
      <c r="R99" s="159">
        <f>R98</f>
        <v>130.71</v>
      </c>
      <c r="S99" s="159">
        <f>S98</f>
        <v>2</v>
      </c>
    </row>
    <row r="100" spans="1:19" s="8" customFormat="1" ht="12.75">
      <c r="A100" s="118">
        <v>3</v>
      </c>
      <c r="B100" s="18" t="s">
        <v>71</v>
      </c>
      <c r="C100" s="19" t="s">
        <v>16</v>
      </c>
      <c r="D100" s="19">
        <v>1992</v>
      </c>
      <c r="E100" s="19" t="s">
        <v>11</v>
      </c>
      <c r="F100" s="19" t="s">
        <v>56</v>
      </c>
      <c r="G100" s="108">
        <v>1</v>
      </c>
      <c r="H100" s="182">
        <v>1</v>
      </c>
      <c r="I100" s="182">
        <v>13</v>
      </c>
      <c r="J100" s="182">
        <v>0</v>
      </c>
      <c r="K100" s="182">
        <v>1</v>
      </c>
      <c r="L100" s="182">
        <v>15</v>
      </c>
      <c r="M100" s="182">
        <v>16</v>
      </c>
      <c r="N100" s="182">
        <v>43</v>
      </c>
      <c r="O100" s="1">
        <f t="shared" si="6"/>
        <v>136.43</v>
      </c>
      <c r="P100" s="7">
        <v>50</v>
      </c>
      <c r="Q100" s="2">
        <f t="shared" si="7"/>
        <v>186.43</v>
      </c>
      <c r="R100" s="157">
        <f>IF(AND(ISNUMBER(Q100),ISNUMBER(Q101)),MIN(Q100:Q101),IF(ISNUMBER(Q100),Q100,IF(ISNUMBER(Q101),Q101," ")))</f>
        <v>137.14</v>
      </c>
      <c r="S100" s="157">
        <v>3</v>
      </c>
    </row>
    <row r="101" spans="1:19" s="8" customFormat="1" ht="12.75">
      <c r="A101" s="118">
        <v>51</v>
      </c>
      <c r="B101" s="20" t="s">
        <v>71</v>
      </c>
      <c r="C101" s="21"/>
      <c r="D101" s="21"/>
      <c r="E101" s="21"/>
      <c r="F101" s="21"/>
      <c r="G101" s="108">
        <v>2</v>
      </c>
      <c r="H101" s="182">
        <v>1</v>
      </c>
      <c r="I101" s="182">
        <v>1</v>
      </c>
      <c r="J101" s="182">
        <v>0</v>
      </c>
      <c r="K101" s="182">
        <v>1</v>
      </c>
      <c r="L101" s="182">
        <v>3</v>
      </c>
      <c r="M101" s="182">
        <v>17</v>
      </c>
      <c r="N101" s="182">
        <v>14</v>
      </c>
      <c r="O101" s="1">
        <f t="shared" si="6"/>
        <v>137.14</v>
      </c>
      <c r="P101" s="7">
        <v>0</v>
      </c>
      <c r="Q101" s="2">
        <f t="shared" si="7"/>
        <v>137.14</v>
      </c>
      <c r="R101" s="159">
        <f>R100</f>
        <v>137.14</v>
      </c>
      <c r="S101" s="159">
        <f>S100</f>
        <v>3</v>
      </c>
    </row>
    <row r="102" spans="1:19" s="8" customFormat="1" ht="12.75">
      <c r="A102" s="178">
        <v>4</v>
      </c>
      <c r="B102" s="181" t="s">
        <v>108</v>
      </c>
      <c r="C102" s="19" t="s">
        <v>16</v>
      </c>
      <c r="D102" s="19">
        <v>1993</v>
      </c>
      <c r="E102" s="175" t="s">
        <v>11</v>
      </c>
      <c r="F102" s="175" t="s">
        <v>18</v>
      </c>
      <c r="G102" s="108">
        <f>IF(ISTEXT(B110),1," ")</f>
        <v>1</v>
      </c>
      <c r="H102" s="182">
        <v>1</v>
      </c>
      <c r="I102" s="182">
        <v>16</v>
      </c>
      <c r="J102" s="182">
        <v>0</v>
      </c>
      <c r="K102" s="182">
        <v>1</v>
      </c>
      <c r="L102" s="182">
        <v>18</v>
      </c>
      <c r="M102" s="182">
        <v>21</v>
      </c>
      <c r="N102" s="182">
        <v>42</v>
      </c>
      <c r="O102" s="1">
        <f t="shared" si="6"/>
        <v>141.42</v>
      </c>
      <c r="P102" s="7">
        <v>0</v>
      </c>
      <c r="Q102" s="2">
        <f t="shared" si="7"/>
        <v>141.42</v>
      </c>
      <c r="R102" s="157">
        <f>IF(AND(ISNUMBER(Q102),ISNUMBER(Q103)),MIN(Q102:Q103),IF(ISNUMBER(Q102),Q102,IF(ISNUMBER(Q103),Q103," ")))</f>
        <v>137.47</v>
      </c>
      <c r="S102" s="157">
        <v>5</v>
      </c>
    </row>
    <row r="103" spans="1:19" s="8" customFormat="1" ht="12.75">
      <c r="A103" s="178">
        <v>147</v>
      </c>
      <c r="B103" s="20" t="str">
        <f>B102</f>
        <v>Глаз Дмитрий</v>
      </c>
      <c r="C103" s="21"/>
      <c r="D103" s="21"/>
      <c r="E103" s="21"/>
      <c r="F103" s="21"/>
      <c r="G103" s="108">
        <f>IF(ISTEXT(B110),2," ")</f>
        <v>2</v>
      </c>
      <c r="H103" s="182">
        <v>1</v>
      </c>
      <c r="I103" s="182">
        <v>0</v>
      </c>
      <c r="J103" s="182">
        <v>0</v>
      </c>
      <c r="K103" s="182">
        <v>1</v>
      </c>
      <c r="L103" s="182">
        <v>2</v>
      </c>
      <c r="M103" s="182">
        <v>15</v>
      </c>
      <c r="N103" s="182">
        <v>47</v>
      </c>
      <c r="O103" s="1">
        <f t="shared" si="6"/>
        <v>135.47</v>
      </c>
      <c r="P103" s="7">
        <v>2</v>
      </c>
      <c r="Q103" s="2">
        <f t="shared" si="7"/>
        <v>137.47</v>
      </c>
      <c r="R103" s="159">
        <f>R102</f>
        <v>137.47</v>
      </c>
      <c r="S103" s="159">
        <f>S102</f>
        <v>5</v>
      </c>
    </row>
    <row r="104" spans="1:19" s="8" customFormat="1" ht="12.75">
      <c r="A104" s="149">
        <v>5</v>
      </c>
      <c r="B104" s="18" t="s">
        <v>69</v>
      </c>
      <c r="C104" s="19" t="s">
        <v>55</v>
      </c>
      <c r="D104" s="19">
        <v>1984</v>
      </c>
      <c r="E104" s="19" t="s">
        <v>10</v>
      </c>
      <c r="F104" s="19" t="s">
        <v>32</v>
      </c>
      <c r="G104" s="108">
        <v>1</v>
      </c>
      <c r="H104" s="182">
        <v>0</v>
      </c>
      <c r="I104" s="182">
        <v>0</v>
      </c>
      <c r="J104" s="182">
        <v>0</v>
      </c>
      <c r="K104" s="182">
        <v>0</v>
      </c>
      <c r="L104" s="182">
        <v>0</v>
      </c>
      <c r="M104" s="182">
        <v>0</v>
      </c>
      <c r="N104" s="182">
        <v>0</v>
      </c>
      <c r="O104" s="1" t="s">
        <v>84</v>
      </c>
      <c r="P104" s="7">
        <v>999</v>
      </c>
      <c r="Q104" s="2" t="str">
        <f t="shared" si="7"/>
        <v> </v>
      </c>
      <c r="R104" s="157">
        <f>IF(AND(ISNUMBER(Q104),ISNUMBER(Q105)),MIN(Q104:Q105),IF(ISNUMBER(Q104),Q104,IF(ISNUMBER(Q105),Q105," ")))</f>
        <v>140.84</v>
      </c>
      <c r="S104" s="157">
        <v>4</v>
      </c>
    </row>
    <row r="105" spans="1:19" s="8" customFormat="1" ht="12.75">
      <c r="A105" s="149">
        <v>58</v>
      </c>
      <c r="B105" s="20" t="s">
        <v>70</v>
      </c>
      <c r="C105" s="21"/>
      <c r="D105" s="21"/>
      <c r="E105" s="21"/>
      <c r="F105" s="21"/>
      <c r="G105" s="108">
        <v>2</v>
      </c>
      <c r="H105" s="182">
        <v>0</v>
      </c>
      <c r="I105" s="182">
        <v>51</v>
      </c>
      <c r="J105" s="182">
        <v>0</v>
      </c>
      <c r="K105" s="182">
        <v>0</v>
      </c>
      <c r="L105" s="182">
        <v>53</v>
      </c>
      <c r="M105" s="182">
        <v>20</v>
      </c>
      <c r="N105" s="182">
        <v>84</v>
      </c>
      <c r="O105" s="1">
        <f aca="true" t="shared" si="8" ref="O105:O113">IF(AND(ISNUMBER(I105),ISNUMBER(L105)),(K105-H105)*60^2+(L105-I105)*60+(M105-J105)+(N105)/100," ")</f>
        <v>140.84</v>
      </c>
      <c r="P105" s="7">
        <v>0</v>
      </c>
      <c r="Q105" s="2">
        <f t="shared" si="7"/>
        <v>140.84</v>
      </c>
      <c r="R105" s="159">
        <f>R104</f>
        <v>140.84</v>
      </c>
      <c r="S105" s="159">
        <f>S104</f>
        <v>4</v>
      </c>
    </row>
    <row r="106" spans="1:19" s="8" customFormat="1" ht="12.75">
      <c r="A106" s="119">
        <v>6</v>
      </c>
      <c r="B106" s="117" t="s">
        <v>36</v>
      </c>
      <c r="C106" s="22" t="s">
        <v>16</v>
      </c>
      <c r="D106" s="22">
        <v>1998</v>
      </c>
      <c r="E106" s="147" t="s">
        <v>10</v>
      </c>
      <c r="F106" s="147" t="s">
        <v>32</v>
      </c>
      <c r="G106" s="108">
        <v>1</v>
      </c>
      <c r="H106" s="182">
        <v>1</v>
      </c>
      <c r="I106" s="182">
        <v>18</v>
      </c>
      <c r="J106" s="182">
        <v>0</v>
      </c>
      <c r="K106" s="182">
        <v>1</v>
      </c>
      <c r="L106" s="182">
        <v>20</v>
      </c>
      <c r="M106" s="182">
        <v>30</v>
      </c>
      <c r="N106" s="182">
        <v>12</v>
      </c>
      <c r="O106" s="1">
        <f t="shared" si="8"/>
        <v>150.12</v>
      </c>
      <c r="P106" s="7">
        <v>0</v>
      </c>
      <c r="Q106" s="2">
        <f t="shared" si="7"/>
        <v>150.12</v>
      </c>
      <c r="R106" s="157">
        <f>IF(AND(ISNUMBER(Q106),ISNUMBER(Q107)),MIN(Q106:Q107),IF(ISNUMBER(Q106),Q106,IF(ISNUMBER(Q107),Q107," ")))</f>
        <v>148.32</v>
      </c>
      <c r="S106" s="157">
        <v>7</v>
      </c>
    </row>
    <row r="107" spans="1:19" s="8" customFormat="1" ht="12.75">
      <c r="A107" s="119">
        <v>78</v>
      </c>
      <c r="B107" s="6" t="str">
        <f>B106</f>
        <v>Соболев Петр</v>
      </c>
      <c r="C107" s="4"/>
      <c r="D107" s="4"/>
      <c r="E107" s="21"/>
      <c r="F107" s="21"/>
      <c r="G107" s="108">
        <v>2</v>
      </c>
      <c r="H107" s="182">
        <v>1</v>
      </c>
      <c r="I107" s="182">
        <v>4</v>
      </c>
      <c r="J107" s="182">
        <v>0</v>
      </c>
      <c r="K107" s="182">
        <v>1</v>
      </c>
      <c r="L107" s="182">
        <v>6</v>
      </c>
      <c r="M107" s="182">
        <v>26</v>
      </c>
      <c r="N107" s="182">
        <v>32</v>
      </c>
      <c r="O107" s="1">
        <f t="shared" si="8"/>
        <v>146.32</v>
      </c>
      <c r="P107" s="7">
        <v>2</v>
      </c>
      <c r="Q107" s="2">
        <f t="shared" si="7"/>
        <v>148.32</v>
      </c>
      <c r="R107" s="159">
        <f>R106</f>
        <v>148.32</v>
      </c>
      <c r="S107" s="159">
        <f>S106</f>
        <v>7</v>
      </c>
    </row>
    <row r="108" spans="1:19" s="8" customFormat="1" ht="12.75">
      <c r="A108" s="118">
        <v>7</v>
      </c>
      <c r="B108" s="102" t="s">
        <v>81</v>
      </c>
      <c r="C108" s="103" t="s">
        <v>55</v>
      </c>
      <c r="D108" s="103">
        <v>1979</v>
      </c>
      <c r="E108" s="103" t="s">
        <v>10</v>
      </c>
      <c r="F108" s="176" t="s">
        <v>35</v>
      </c>
      <c r="G108" s="108">
        <v>1</v>
      </c>
      <c r="H108" s="182">
        <v>1</v>
      </c>
      <c r="I108" s="182">
        <v>12</v>
      </c>
      <c r="J108" s="182">
        <v>0</v>
      </c>
      <c r="K108" s="182">
        <v>1</v>
      </c>
      <c r="L108" s="182">
        <v>14</v>
      </c>
      <c r="M108" s="182">
        <v>30</v>
      </c>
      <c r="N108" s="182">
        <v>35</v>
      </c>
      <c r="O108" s="1">
        <f t="shared" si="8"/>
        <v>150.35</v>
      </c>
      <c r="P108" s="7">
        <v>0</v>
      </c>
      <c r="Q108" s="2">
        <f t="shared" si="7"/>
        <v>150.35</v>
      </c>
      <c r="R108" s="157">
        <f>IF(AND(ISNUMBER(Q108),ISNUMBER(Q109)),MIN(Q108:Q109),IF(ISNUMBER(Q108),Q108,IF(ISNUMBER(Q109),Q109," ")))</f>
        <v>150.35</v>
      </c>
      <c r="S108" s="157">
        <v>6</v>
      </c>
    </row>
    <row r="109" spans="1:19" s="8" customFormat="1" ht="12.75">
      <c r="A109" s="118">
        <v>15</v>
      </c>
      <c r="B109" s="20" t="s">
        <v>81</v>
      </c>
      <c r="C109" s="21"/>
      <c r="D109" s="21"/>
      <c r="E109" s="21"/>
      <c r="F109" s="177"/>
      <c r="G109" s="108">
        <v>2</v>
      </c>
      <c r="H109" s="182">
        <v>0</v>
      </c>
      <c r="I109" s="182">
        <v>58</v>
      </c>
      <c r="J109" s="182">
        <v>0</v>
      </c>
      <c r="K109" s="182">
        <v>1</v>
      </c>
      <c r="L109" s="182">
        <v>0</v>
      </c>
      <c r="M109" s="182">
        <v>31</v>
      </c>
      <c r="N109" s="182">
        <v>67</v>
      </c>
      <c r="O109" s="1">
        <f t="shared" si="8"/>
        <v>151.67</v>
      </c>
      <c r="P109" s="7">
        <v>2</v>
      </c>
      <c r="Q109" s="2">
        <f t="shared" si="7"/>
        <v>153.67</v>
      </c>
      <c r="R109" s="159">
        <f>R108</f>
        <v>150.35</v>
      </c>
      <c r="S109" s="159">
        <f>S108</f>
        <v>6</v>
      </c>
    </row>
    <row r="110" spans="1:19" s="8" customFormat="1" ht="12.75">
      <c r="A110" s="178">
        <v>8</v>
      </c>
      <c r="B110" s="180" t="s">
        <v>72</v>
      </c>
      <c r="C110" s="175" t="s">
        <v>16</v>
      </c>
      <c r="D110" s="175">
        <v>1994</v>
      </c>
      <c r="E110" s="175" t="s">
        <v>10</v>
      </c>
      <c r="F110" s="175" t="s">
        <v>35</v>
      </c>
      <c r="G110" s="108">
        <v>1</v>
      </c>
      <c r="H110" s="182">
        <v>1</v>
      </c>
      <c r="I110" s="182">
        <v>10</v>
      </c>
      <c r="J110" s="182">
        <v>0</v>
      </c>
      <c r="K110" s="182">
        <v>1</v>
      </c>
      <c r="L110" s="182">
        <v>12</v>
      </c>
      <c r="M110" s="182">
        <v>37</v>
      </c>
      <c r="N110" s="182">
        <v>73</v>
      </c>
      <c r="O110" s="1">
        <f t="shared" si="8"/>
        <v>157.73</v>
      </c>
      <c r="P110" s="7">
        <v>2</v>
      </c>
      <c r="Q110" s="2">
        <f t="shared" si="7"/>
        <v>159.73</v>
      </c>
      <c r="R110" s="157">
        <f>IF(AND(ISNUMBER(Q110),ISNUMBER(Q111)),MIN(Q110:Q111),IF(ISNUMBER(Q110),Q110,IF(ISNUMBER(Q111),Q111," ")))</f>
        <v>154.02</v>
      </c>
      <c r="S110" s="157">
        <v>11</v>
      </c>
    </row>
    <row r="111" spans="1:19" s="8" customFormat="1" ht="13.5" thickBot="1">
      <c r="A111" s="179">
        <v>113</v>
      </c>
      <c r="B111" s="31" t="s">
        <v>72</v>
      </c>
      <c r="C111" s="32"/>
      <c r="D111" s="32"/>
      <c r="E111" s="32"/>
      <c r="F111" s="32"/>
      <c r="G111" s="111">
        <v>2</v>
      </c>
      <c r="H111" s="184">
        <v>0</v>
      </c>
      <c r="I111" s="184">
        <v>56</v>
      </c>
      <c r="J111" s="184">
        <v>0</v>
      </c>
      <c r="K111" s="184">
        <v>0</v>
      </c>
      <c r="L111" s="184">
        <v>58</v>
      </c>
      <c r="M111" s="184">
        <v>32</v>
      </c>
      <c r="N111" s="184">
        <v>2</v>
      </c>
      <c r="O111" s="58">
        <f t="shared" si="8"/>
        <v>152.02</v>
      </c>
      <c r="P111" s="59">
        <v>2</v>
      </c>
      <c r="Q111" s="60">
        <f t="shared" si="7"/>
        <v>154.02</v>
      </c>
      <c r="R111" s="186">
        <f>R110</f>
        <v>154.02</v>
      </c>
      <c r="S111" s="159">
        <f>S110</f>
        <v>11</v>
      </c>
    </row>
    <row r="112" spans="1:19" s="8" customFormat="1" ht="12.75">
      <c r="A112" s="178">
        <v>9</v>
      </c>
      <c r="B112" s="217" t="s">
        <v>24</v>
      </c>
      <c r="C112" s="175">
        <v>1</v>
      </c>
      <c r="D112" s="175">
        <v>1998</v>
      </c>
      <c r="E112" s="175" t="s">
        <v>11</v>
      </c>
      <c r="F112" s="175" t="s">
        <v>18</v>
      </c>
      <c r="G112" s="218">
        <v>1</v>
      </c>
      <c r="H112" s="208">
        <v>1</v>
      </c>
      <c r="I112" s="208">
        <v>11</v>
      </c>
      <c r="J112" s="208">
        <v>0</v>
      </c>
      <c r="K112" s="208">
        <v>1</v>
      </c>
      <c r="L112" s="208">
        <v>13</v>
      </c>
      <c r="M112" s="208">
        <v>35</v>
      </c>
      <c r="N112" s="208">
        <v>59</v>
      </c>
      <c r="O112" s="209">
        <f t="shared" si="8"/>
        <v>155.59</v>
      </c>
      <c r="P112" s="210">
        <v>2</v>
      </c>
      <c r="Q112" s="211">
        <f t="shared" si="7"/>
        <v>157.59</v>
      </c>
      <c r="R112" s="160">
        <f>IF(AND(ISNUMBER(Q112),ISNUMBER(Q113)),MIN(Q112:Q113),IF(ISNUMBER(Q112),Q112,IF(ISNUMBER(Q113),Q113," ")))</f>
        <v>157.59</v>
      </c>
      <c r="S112" s="157">
        <v>9</v>
      </c>
    </row>
    <row r="113" spans="1:19" s="8" customFormat="1" ht="12.75">
      <c r="A113" s="178">
        <v>91</v>
      </c>
      <c r="B113" s="20" t="str">
        <f>B112</f>
        <v>Красовский Николай</v>
      </c>
      <c r="C113" s="21"/>
      <c r="D113" s="21"/>
      <c r="E113" s="21"/>
      <c r="F113" s="21"/>
      <c r="G113" s="108">
        <v>2</v>
      </c>
      <c r="H113" s="182">
        <v>0</v>
      </c>
      <c r="I113" s="182">
        <v>57</v>
      </c>
      <c r="J113" s="182">
        <v>0</v>
      </c>
      <c r="K113" s="182">
        <v>0</v>
      </c>
      <c r="L113" s="182">
        <v>59</v>
      </c>
      <c r="M113" s="182">
        <v>39</v>
      </c>
      <c r="N113" s="182">
        <v>4</v>
      </c>
      <c r="O113" s="1">
        <f t="shared" si="8"/>
        <v>159.04</v>
      </c>
      <c r="P113" s="7">
        <v>4</v>
      </c>
      <c r="Q113" s="2">
        <f t="shared" si="7"/>
        <v>163.04</v>
      </c>
      <c r="R113" s="159">
        <f>R112</f>
        <v>157.59</v>
      </c>
      <c r="S113" s="159">
        <f>S112</f>
        <v>9</v>
      </c>
    </row>
    <row r="114" spans="1:19" s="8" customFormat="1" ht="12.75">
      <c r="A114" s="178">
        <v>10</v>
      </c>
      <c r="B114" s="198" t="s">
        <v>34</v>
      </c>
      <c r="C114" s="101" t="s">
        <v>16</v>
      </c>
      <c r="D114" s="101">
        <v>1998</v>
      </c>
      <c r="E114" s="19" t="s">
        <v>10</v>
      </c>
      <c r="F114" s="19" t="s">
        <v>32</v>
      </c>
      <c r="G114" s="108">
        <v>1</v>
      </c>
      <c r="H114" s="182">
        <v>0</v>
      </c>
      <c r="I114" s="182">
        <v>0</v>
      </c>
      <c r="J114" s="182">
        <v>0</v>
      </c>
      <c r="K114" s="182">
        <v>0</v>
      </c>
      <c r="L114" s="182">
        <v>0</v>
      </c>
      <c r="M114" s="182">
        <v>0</v>
      </c>
      <c r="N114" s="182">
        <v>0</v>
      </c>
      <c r="O114" s="1" t="s">
        <v>84</v>
      </c>
      <c r="P114" s="7">
        <v>999</v>
      </c>
      <c r="Q114" s="2" t="str">
        <f t="shared" si="7"/>
        <v> </v>
      </c>
      <c r="R114" s="157">
        <f>IF(AND(ISNUMBER(Q114),ISNUMBER(Q115)),MIN(Q114:Q115),IF(ISNUMBER(Q114),Q114,IF(ISNUMBER(Q115),Q115," ")))</f>
        <v>999</v>
      </c>
      <c r="S114" s="157">
        <v>10</v>
      </c>
    </row>
    <row r="115" spans="1:19" s="8" customFormat="1" ht="13.5" thickBot="1">
      <c r="A115" s="179">
        <v>97</v>
      </c>
      <c r="B115" s="43" t="str">
        <f>B114</f>
        <v>Сколубович Игорь</v>
      </c>
      <c r="C115" s="42"/>
      <c r="D115" s="42"/>
      <c r="E115" s="32"/>
      <c r="F115" s="32"/>
      <c r="G115" s="111">
        <v>2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58">
        <f>IF(AND(ISNUMBER(I115),ISNUMBER(L115)),(K115-H115)*60^2+(L115-I115)*60+(M115-J115)+(N115)/100," ")</f>
        <v>0</v>
      </c>
      <c r="P115" s="59">
        <v>999</v>
      </c>
      <c r="Q115" s="60">
        <f t="shared" si="7"/>
        <v>999</v>
      </c>
      <c r="R115" s="186">
        <f>R114</f>
        <v>999</v>
      </c>
      <c r="S115" s="159">
        <f>S114</f>
        <v>10</v>
      </c>
    </row>
    <row r="116" spans="1:19" s="8" customFormat="1" ht="12.75">
      <c r="A116" s="23"/>
      <c r="B116" s="33"/>
      <c r="C116" s="34"/>
      <c r="D116" s="34"/>
      <c r="E116" s="34"/>
      <c r="F116" s="34"/>
      <c r="G116" s="35"/>
      <c r="H116" s="13"/>
      <c r="I116" s="13"/>
      <c r="J116" s="13"/>
      <c r="K116" s="13"/>
      <c r="L116" s="13"/>
      <c r="M116" s="13"/>
      <c r="N116" s="13"/>
      <c r="O116" s="14"/>
      <c r="P116" s="162"/>
      <c r="Q116" s="14"/>
      <c r="R116" s="15"/>
      <c r="S116" s="15"/>
    </row>
    <row r="117" spans="1:19" s="120" customFormat="1" ht="13.5" thickBot="1">
      <c r="A117" s="190"/>
      <c r="B117" s="46" t="s">
        <v>27</v>
      </c>
      <c r="C117" s="191"/>
      <c r="D117" s="191"/>
      <c r="E117" s="191"/>
      <c r="F117" s="191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222"/>
    </row>
    <row r="118" spans="1:19" s="120" customFormat="1" ht="12.75" customHeight="1">
      <c r="A118" s="129"/>
      <c r="B118" s="324" t="s">
        <v>23</v>
      </c>
      <c r="C118" s="326" t="s">
        <v>12</v>
      </c>
      <c r="D118" s="130"/>
      <c r="E118" s="131"/>
      <c r="F118" s="131"/>
      <c r="G118" s="328" t="s">
        <v>0</v>
      </c>
      <c r="H118" s="317" t="s">
        <v>1</v>
      </c>
      <c r="I118" s="317"/>
      <c r="J118" s="318"/>
      <c r="K118" s="319" t="s">
        <v>2</v>
      </c>
      <c r="L118" s="317"/>
      <c r="M118" s="317"/>
      <c r="N118" s="317"/>
      <c r="O118" s="331" t="s">
        <v>19</v>
      </c>
      <c r="P118" s="333" t="s">
        <v>20</v>
      </c>
      <c r="Q118" s="335" t="s">
        <v>3</v>
      </c>
      <c r="R118" s="337" t="s">
        <v>4</v>
      </c>
      <c r="S118" s="251"/>
    </row>
    <row r="119" spans="1:19" s="120" customFormat="1" ht="41.25" customHeight="1" thickBot="1">
      <c r="A119" s="132" t="s">
        <v>5</v>
      </c>
      <c r="B119" s="325"/>
      <c r="C119" s="327"/>
      <c r="D119" s="133" t="s">
        <v>13</v>
      </c>
      <c r="E119" s="134" t="s">
        <v>14</v>
      </c>
      <c r="F119" s="135" t="s">
        <v>15</v>
      </c>
      <c r="G119" s="329"/>
      <c r="H119" s="137" t="s">
        <v>6</v>
      </c>
      <c r="I119" s="138" t="s">
        <v>7</v>
      </c>
      <c r="J119" s="136" t="s">
        <v>8</v>
      </c>
      <c r="K119" s="137" t="s">
        <v>6</v>
      </c>
      <c r="L119" s="138" t="s">
        <v>7</v>
      </c>
      <c r="M119" s="138" t="s">
        <v>8</v>
      </c>
      <c r="N119" s="136" t="s">
        <v>9</v>
      </c>
      <c r="O119" s="332"/>
      <c r="P119" s="334"/>
      <c r="Q119" s="336"/>
      <c r="R119" s="338"/>
      <c r="S119" s="251"/>
    </row>
    <row r="120" spans="1:19" s="120" customFormat="1" ht="12.75">
      <c r="A120" s="264">
        <v>1</v>
      </c>
      <c r="B120" s="39" t="s">
        <v>124</v>
      </c>
      <c r="C120" s="139"/>
      <c r="D120" s="146"/>
      <c r="E120" s="146" t="s">
        <v>10</v>
      </c>
      <c r="F120" s="40" t="s">
        <v>32</v>
      </c>
      <c r="G120" s="107">
        <v>1</v>
      </c>
      <c r="H120" s="212">
        <v>0</v>
      </c>
      <c r="I120" s="212">
        <v>0</v>
      </c>
      <c r="J120" s="212">
        <v>0</v>
      </c>
      <c r="K120" s="212">
        <v>0</v>
      </c>
      <c r="L120" s="212">
        <v>0</v>
      </c>
      <c r="M120" s="212">
        <v>0</v>
      </c>
      <c r="N120" s="212">
        <v>0</v>
      </c>
      <c r="O120" s="213" t="s">
        <v>84</v>
      </c>
      <c r="P120" s="214">
        <v>999</v>
      </c>
      <c r="Q120" s="215" t="str">
        <f aca="true" t="shared" si="9" ref="Q120:Q135">IF(ISNUMBER(O120),O120+P120," ")</f>
        <v> </v>
      </c>
      <c r="R120" s="227">
        <f>IF(AND(ISNUMBER(Q120),ISNUMBER(Q121)),MIN(Q120:Q121),IF(ISNUMBER(Q120),Q120,IF(ISNUMBER(Q121),Q121," ")))</f>
        <v>155.93</v>
      </c>
      <c r="S120" s="250"/>
    </row>
    <row r="121" spans="1:19" s="120" customFormat="1" ht="12.75">
      <c r="A121" s="223">
        <v>58</v>
      </c>
      <c r="B121" s="38"/>
      <c r="C121" s="140"/>
      <c r="D121" s="21"/>
      <c r="E121" s="21"/>
      <c r="F121" s="177"/>
      <c r="G121" s="108">
        <v>2</v>
      </c>
      <c r="H121" s="182">
        <v>0</v>
      </c>
      <c r="I121" s="182">
        <v>5</v>
      </c>
      <c r="J121" s="182">
        <v>0</v>
      </c>
      <c r="K121" s="182">
        <v>0</v>
      </c>
      <c r="L121" s="182">
        <v>7</v>
      </c>
      <c r="M121" s="182">
        <v>33</v>
      </c>
      <c r="N121" s="182">
        <v>93</v>
      </c>
      <c r="O121" s="1">
        <f aca="true" t="shared" si="10" ref="O121:O135">IF(AND(ISNUMBER(I121),ISNUMBER(L121)),(K121-H121)*60^2+(L121-I121)*60+(M121-J121)+(N121)/100," ")</f>
        <v>153.93</v>
      </c>
      <c r="P121" s="7">
        <v>2</v>
      </c>
      <c r="Q121" s="2">
        <f t="shared" si="9"/>
        <v>155.93</v>
      </c>
      <c r="R121" s="225">
        <f>R120</f>
        <v>155.93</v>
      </c>
      <c r="S121" s="15"/>
    </row>
    <row r="122" spans="1:19" s="120" customFormat="1" ht="12.75">
      <c r="A122" s="223">
        <v>2</v>
      </c>
      <c r="B122" s="259" t="s">
        <v>126</v>
      </c>
      <c r="C122" s="103"/>
      <c r="D122" s="103"/>
      <c r="E122" s="147" t="s">
        <v>10</v>
      </c>
      <c r="F122" s="175" t="s">
        <v>32</v>
      </c>
      <c r="G122" s="108">
        <f>IF(ISTEXT(B142),1," ")</f>
        <v>1</v>
      </c>
      <c r="H122" s="182">
        <v>1</v>
      </c>
      <c r="I122" s="182">
        <v>47</v>
      </c>
      <c r="J122" s="182">
        <v>0</v>
      </c>
      <c r="K122" s="182">
        <v>1</v>
      </c>
      <c r="L122" s="182">
        <v>49</v>
      </c>
      <c r="M122" s="182">
        <v>40</v>
      </c>
      <c r="N122" s="182">
        <v>47</v>
      </c>
      <c r="O122" s="1">
        <f t="shared" si="10"/>
        <v>160.47</v>
      </c>
      <c r="P122" s="7">
        <v>0</v>
      </c>
      <c r="Q122" s="2">
        <f t="shared" si="9"/>
        <v>160.47</v>
      </c>
      <c r="R122" s="224">
        <f>IF(AND(ISNUMBER(Q122),ISNUMBER(Q123)),MIN(Q122:Q123),IF(ISNUMBER(Q122),Q122,IF(ISNUMBER(Q123),Q123," ")))</f>
        <v>160.47</v>
      </c>
      <c r="S122" s="250"/>
    </row>
    <row r="123" spans="1:19" s="120" customFormat="1" ht="12.75">
      <c r="A123" s="223">
        <v>15</v>
      </c>
      <c r="B123" s="38"/>
      <c r="C123" s="21"/>
      <c r="D123" s="21"/>
      <c r="E123" s="21"/>
      <c r="F123" s="21"/>
      <c r="G123" s="108">
        <f>IF(ISTEXT(B142),2," ")</f>
        <v>2</v>
      </c>
      <c r="H123" s="182">
        <v>0</v>
      </c>
      <c r="I123" s="182">
        <v>0</v>
      </c>
      <c r="J123" s="182">
        <v>0</v>
      </c>
      <c r="K123" s="182">
        <v>0</v>
      </c>
      <c r="L123" s="182">
        <v>0</v>
      </c>
      <c r="M123" s="182">
        <v>0</v>
      </c>
      <c r="N123" s="182">
        <v>0</v>
      </c>
      <c r="O123" s="1">
        <f t="shared" si="10"/>
        <v>0</v>
      </c>
      <c r="P123" s="7">
        <v>999</v>
      </c>
      <c r="Q123" s="2">
        <f t="shared" si="9"/>
        <v>999</v>
      </c>
      <c r="R123" s="225">
        <f>R122</f>
        <v>160.47</v>
      </c>
      <c r="S123" s="15"/>
    </row>
    <row r="124" spans="1:19" s="120" customFormat="1" ht="12.75">
      <c r="A124" s="223">
        <v>3</v>
      </c>
      <c r="B124" s="18" t="s">
        <v>125</v>
      </c>
      <c r="C124" s="147"/>
      <c r="D124" s="147"/>
      <c r="E124" s="147" t="s">
        <v>10</v>
      </c>
      <c r="F124" s="147" t="s">
        <v>32</v>
      </c>
      <c r="G124" s="108">
        <f>IF(ISTEXT(B144),1," ")</f>
        <v>1</v>
      </c>
      <c r="H124" s="182">
        <v>1</v>
      </c>
      <c r="I124" s="182">
        <v>30</v>
      </c>
      <c r="J124" s="182">
        <v>0</v>
      </c>
      <c r="K124" s="182">
        <v>1</v>
      </c>
      <c r="L124" s="182">
        <v>32</v>
      </c>
      <c r="M124" s="182">
        <v>42</v>
      </c>
      <c r="N124" s="182">
        <v>26</v>
      </c>
      <c r="O124" s="1">
        <f t="shared" si="10"/>
        <v>162.26</v>
      </c>
      <c r="P124" s="7">
        <v>0</v>
      </c>
      <c r="Q124" s="2">
        <f t="shared" si="9"/>
        <v>162.26</v>
      </c>
      <c r="R124" s="224">
        <f>IF(AND(ISNUMBER(Q124),ISNUMBER(Q125)),MIN(Q124:Q125),IF(ISNUMBER(Q124),Q124,IF(ISNUMBER(Q125),Q125," ")))</f>
        <v>162.26</v>
      </c>
      <c r="S124" s="250"/>
    </row>
    <row r="125" spans="1:19" s="120" customFormat="1" ht="12.75">
      <c r="A125" s="223">
        <v>51</v>
      </c>
      <c r="B125" s="187" t="str">
        <f>B124</f>
        <v>Гецман А.- Шишко А.</v>
      </c>
      <c r="C125" s="21"/>
      <c r="D125" s="21"/>
      <c r="E125" s="142"/>
      <c r="F125" s="177"/>
      <c r="G125" s="108">
        <f>IF(ISTEXT(B144),2," ")</f>
        <v>2</v>
      </c>
      <c r="H125" s="182">
        <v>0</v>
      </c>
      <c r="I125" s="182">
        <v>0</v>
      </c>
      <c r="J125" s="182">
        <v>0</v>
      </c>
      <c r="K125" s="182">
        <v>0</v>
      </c>
      <c r="L125" s="182">
        <v>0</v>
      </c>
      <c r="M125" s="182">
        <v>0</v>
      </c>
      <c r="N125" s="182">
        <v>0</v>
      </c>
      <c r="O125" s="1">
        <f t="shared" si="10"/>
        <v>0</v>
      </c>
      <c r="P125" s="7">
        <v>999</v>
      </c>
      <c r="Q125" s="2">
        <f t="shared" si="9"/>
        <v>999</v>
      </c>
      <c r="R125" s="225">
        <f>R124</f>
        <v>162.26</v>
      </c>
      <c r="S125" s="15"/>
    </row>
    <row r="126" spans="1:19" s="120" customFormat="1" ht="12.75">
      <c r="A126" s="223">
        <v>4</v>
      </c>
      <c r="B126" s="260" t="s">
        <v>127</v>
      </c>
      <c r="C126" s="147"/>
      <c r="D126" s="147"/>
      <c r="E126" s="147" t="s">
        <v>10</v>
      </c>
      <c r="F126" s="147" t="s">
        <v>32</v>
      </c>
      <c r="G126" s="108">
        <f>IF(ISTEXT(B142),1," ")</f>
        <v>1</v>
      </c>
      <c r="H126" s="182">
        <v>0</v>
      </c>
      <c r="I126" s="182">
        <v>11</v>
      </c>
      <c r="J126" s="182">
        <v>0</v>
      </c>
      <c r="K126" s="182">
        <v>0</v>
      </c>
      <c r="L126" s="182">
        <v>14</v>
      </c>
      <c r="M126" s="182">
        <v>22</v>
      </c>
      <c r="N126" s="182">
        <v>93</v>
      </c>
      <c r="O126" s="1">
        <f t="shared" si="10"/>
        <v>202.93</v>
      </c>
      <c r="P126" s="7">
        <v>2</v>
      </c>
      <c r="Q126" s="2">
        <f t="shared" si="9"/>
        <v>204.93</v>
      </c>
      <c r="R126" s="224">
        <f>IF(AND(ISNUMBER(Q126),ISNUMBER(Q127)),MIN(Q126:Q127),IF(ISNUMBER(Q126),Q126,IF(ISNUMBER(Q127),Q127," ")))</f>
        <v>195.91</v>
      </c>
      <c r="S126" s="250"/>
    </row>
    <row r="127" spans="1:19" s="120" customFormat="1" ht="12.75">
      <c r="A127" s="223">
        <v>133</v>
      </c>
      <c r="B127" s="187"/>
      <c r="C127" s="21"/>
      <c r="D127" s="21"/>
      <c r="E127" s="142"/>
      <c r="F127" s="177"/>
      <c r="G127" s="108">
        <f>IF(ISTEXT(B142),2," ")</f>
        <v>2</v>
      </c>
      <c r="H127" s="182">
        <v>1</v>
      </c>
      <c r="I127" s="182">
        <v>20</v>
      </c>
      <c r="J127" s="182">
        <v>0</v>
      </c>
      <c r="K127" s="182">
        <v>1</v>
      </c>
      <c r="L127" s="182">
        <v>23</v>
      </c>
      <c r="M127" s="182">
        <v>11</v>
      </c>
      <c r="N127" s="182">
        <v>91</v>
      </c>
      <c r="O127" s="1">
        <f t="shared" si="10"/>
        <v>191.91</v>
      </c>
      <c r="P127" s="7">
        <v>4</v>
      </c>
      <c r="Q127" s="2">
        <f t="shared" si="9"/>
        <v>195.91</v>
      </c>
      <c r="R127" s="225">
        <f>R126</f>
        <v>195.91</v>
      </c>
      <c r="S127" s="15"/>
    </row>
    <row r="128" spans="1:19" s="120" customFormat="1" ht="12.75">
      <c r="A128" s="223">
        <v>5</v>
      </c>
      <c r="B128" s="260" t="s">
        <v>128</v>
      </c>
      <c r="C128" s="147"/>
      <c r="D128" s="147"/>
      <c r="E128" s="197" t="s">
        <v>11</v>
      </c>
      <c r="F128" s="147" t="s">
        <v>18</v>
      </c>
      <c r="G128" s="108">
        <v>1</v>
      </c>
      <c r="H128" s="182">
        <v>0</v>
      </c>
      <c r="I128" s="182">
        <v>12</v>
      </c>
      <c r="J128" s="182">
        <v>0</v>
      </c>
      <c r="K128" s="182">
        <v>0</v>
      </c>
      <c r="L128" s="182">
        <v>15</v>
      </c>
      <c r="M128" s="182">
        <v>33</v>
      </c>
      <c r="N128" s="182">
        <v>21</v>
      </c>
      <c r="O128" s="1">
        <f t="shared" si="10"/>
        <v>213.21</v>
      </c>
      <c r="P128" s="7">
        <v>0</v>
      </c>
      <c r="Q128" s="2">
        <f t="shared" si="9"/>
        <v>213.21</v>
      </c>
      <c r="R128" s="224">
        <f>IF(AND(ISNUMBER(Q128),ISNUMBER(Q129)),MIN(Q128:Q129),IF(ISNUMBER(Q128),Q128,IF(ISNUMBER(Q129),Q129," ")))</f>
        <v>212.55</v>
      </c>
      <c r="S128" s="250"/>
    </row>
    <row r="129" spans="1:19" s="120" customFormat="1" ht="12.75">
      <c r="A129" s="223">
        <v>192</v>
      </c>
      <c r="B129" s="187" t="str">
        <f>B128</f>
        <v>Красовский Н.-Ерошов В.</v>
      </c>
      <c r="C129" s="21"/>
      <c r="D129" s="21"/>
      <c r="E129" s="142" t="s">
        <v>11</v>
      </c>
      <c r="F129" s="177"/>
      <c r="G129" s="108">
        <v>2</v>
      </c>
      <c r="H129" s="182">
        <v>1</v>
      </c>
      <c r="I129" s="182">
        <v>23</v>
      </c>
      <c r="J129" s="182">
        <v>0</v>
      </c>
      <c r="K129" s="182">
        <v>1</v>
      </c>
      <c r="L129" s="182">
        <v>26</v>
      </c>
      <c r="M129" s="182">
        <v>26</v>
      </c>
      <c r="N129" s="182">
        <v>55</v>
      </c>
      <c r="O129" s="1">
        <f t="shared" si="10"/>
        <v>206.55</v>
      </c>
      <c r="P129" s="7">
        <v>6</v>
      </c>
      <c r="Q129" s="2">
        <f t="shared" si="9"/>
        <v>212.55</v>
      </c>
      <c r="R129" s="225">
        <f>R128</f>
        <v>212.55</v>
      </c>
      <c r="S129" s="15"/>
    </row>
    <row r="130" spans="1:19" s="120" customFormat="1" ht="12.75">
      <c r="A130" s="223">
        <v>6</v>
      </c>
      <c r="B130" s="188" t="s">
        <v>119</v>
      </c>
      <c r="C130" s="147"/>
      <c r="D130" s="141">
        <v>198</v>
      </c>
      <c r="E130" s="197" t="s">
        <v>149</v>
      </c>
      <c r="F130" s="147" t="s">
        <v>150</v>
      </c>
      <c r="G130" s="108">
        <f>IF(ISTEXT(B146),1," ")</f>
        <v>1</v>
      </c>
      <c r="H130" s="182">
        <v>1</v>
      </c>
      <c r="I130" s="182">
        <v>27</v>
      </c>
      <c r="J130" s="182">
        <v>0</v>
      </c>
      <c r="K130" s="182">
        <v>1</v>
      </c>
      <c r="L130" s="182">
        <v>30</v>
      </c>
      <c r="M130" s="182">
        <v>53</v>
      </c>
      <c r="N130" s="182">
        <v>8</v>
      </c>
      <c r="O130" s="1">
        <f t="shared" si="10"/>
        <v>233.08</v>
      </c>
      <c r="P130" s="7">
        <v>6</v>
      </c>
      <c r="Q130" s="2">
        <f t="shared" si="9"/>
        <v>239.08</v>
      </c>
      <c r="R130" s="224">
        <f>IF(AND(ISNUMBER(Q130),ISNUMBER(Q131)),MIN(Q130:Q131),IF(ISNUMBER(Q130),Q130,IF(ISNUMBER(Q131),Q131," ")))</f>
        <v>239.08</v>
      </c>
      <c r="S130" s="250"/>
    </row>
    <row r="131" spans="1:19" s="120" customFormat="1" ht="13.5" thickBot="1">
      <c r="A131" s="226">
        <v>114</v>
      </c>
      <c r="B131" s="204" t="str">
        <f>B130</f>
        <v>Сыманюк-Матысюк</v>
      </c>
      <c r="C131" s="32"/>
      <c r="D131" s="32"/>
      <c r="E131" s="165" t="s">
        <v>11</v>
      </c>
      <c r="F131" s="166"/>
      <c r="G131" s="111">
        <f>IF(ISTEXT(B146),2," ")</f>
        <v>2</v>
      </c>
      <c r="H131" s="184">
        <v>0</v>
      </c>
      <c r="I131" s="184">
        <v>26</v>
      </c>
      <c r="J131" s="184">
        <v>0</v>
      </c>
      <c r="K131" s="184">
        <v>0</v>
      </c>
      <c r="L131" s="184">
        <v>29</v>
      </c>
      <c r="M131" s="184">
        <v>53</v>
      </c>
      <c r="N131" s="184">
        <v>57</v>
      </c>
      <c r="O131" s="58">
        <f t="shared" si="10"/>
        <v>233.57</v>
      </c>
      <c r="P131" s="59">
        <v>6</v>
      </c>
      <c r="Q131" s="60">
        <f t="shared" si="9"/>
        <v>239.57</v>
      </c>
      <c r="R131" s="52">
        <f>R130</f>
        <v>239.08</v>
      </c>
      <c r="S131" s="15"/>
    </row>
    <row r="132" spans="1:19" s="120" customFormat="1" ht="12.75">
      <c r="A132" s="234">
        <v>7</v>
      </c>
      <c r="B132" s="219" t="s">
        <v>122</v>
      </c>
      <c r="C132" s="147"/>
      <c r="D132" s="147"/>
      <c r="E132" s="147" t="s">
        <v>10</v>
      </c>
      <c r="F132" s="147" t="s">
        <v>32</v>
      </c>
      <c r="G132" s="218">
        <f>IF(ISTEXT(B152),1," ")</f>
        <v>1</v>
      </c>
      <c r="H132" s="208">
        <v>0</v>
      </c>
      <c r="I132" s="208">
        <v>0</v>
      </c>
      <c r="J132" s="208">
        <v>0</v>
      </c>
      <c r="K132" s="208">
        <v>0</v>
      </c>
      <c r="L132" s="208">
        <v>0</v>
      </c>
      <c r="M132" s="208">
        <v>0</v>
      </c>
      <c r="N132" s="208">
        <v>0</v>
      </c>
      <c r="O132" s="209">
        <f t="shared" si="10"/>
        <v>0</v>
      </c>
      <c r="P132" s="210">
        <v>999</v>
      </c>
      <c r="Q132" s="211">
        <f t="shared" si="9"/>
        <v>999</v>
      </c>
      <c r="R132" s="262">
        <f>IF(AND(ISNUMBER(Q132),ISNUMBER(Q133)),MIN(Q132:Q133),IF(ISNUMBER(Q132),Q132,IF(ISNUMBER(Q133),Q133," ")))</f>
        <v>239.83</v>
      </c>
      <c r="S132" s="15"/>
    </row>
    <row r="133" spans="1:19" s="120" customFormat="1" ht="12.75">
      <c r="A133" s="232">
        <v>102</v>
      </c>
      <c r="B133" s="193"/>
      <c r="C133" s="141"/>
      <c r="D133" s="141"/>
      <c r="E133" s="194"/>
      <c r="F133" s="195"/>
      <c r="G133" s="164">
        <f>IF(ISTEXT(B152),2," ")</f>
        <v>2</v>
      </c>
      <c r="H133" s="182">
        <v>0</v>
      </c>
      <c r="I133" s="182">
        <v>6</v>
      </c>
      <c r="J133" s="182">
        <v>0</v>
      </c>
      <c r="K133" s="182">
        <v>0</v>
      </c>
      <c r="L133" s="182">
        <v>9</v>
      </c>
      <c r="M133" s="182">
        <v>55</v>
      </c>
      <c r="N133" s="182">
        <v>83</v>
      </c>
      <c r="O133" s="1">
        <f t="shared" si="10"/>
        <v>235.83</v>
      </c>
      <c r="P133" s="7">
        <v>4</v>
      </c>
      <c r="Q133" s="2">
        <f t="shared" si="9"/>
        <v>239.83</v>
      </c>
      <c r="R133" s="225">
        <f>R132</f>
        <v>239.83</v>
      </c>
      <c r="S133" s="15"/>
    </row>
    <row r="134" spans="1:19" s="120" customFormat="1" ht="12.75">
      <c r="A134" s="265">
        <v>8</v>
      </c>
      <c r="B134" s="102" t="s">
        <v>118</v>
      </c>
      <c r="C134" s="267"/>
      <c r="D134" s="103"/>
      <c r="E134" s="103" t="s">
        <v>149</v>
      </c>
      <c r="F134" s="103" t="s">
        <v>150</v>
      </c>
      <c r="G134" s="196">
        <f>IF(ISTEXT(B154),1," ")</f>
        <v>1</v>
      </c>
      <c r="H134" s="182">
        <v>1</v>
      </c>
      <c r="I134" s="182">
        <v>48</v>
      </c>
      <c r="J134" s="182">
        <v>0</v>
      </c>
      <c r="K134" s="182">
        <v>1</v>
      </c>
      <c r="L134" s="182">
        <v>52</v>
      </c>
      <c r="M134" s="182">
        <v>14</v>
      </c>
      <c r="N134" s="182">
        <v>39</v>
      </c>
      <c r="O134" s="1">
        <f t="shared" si="10"/>
        <v>254.39</v>
      </c>
      <c r="P134" s="7">
        <v>8</v>
      </c>
      <c r="Q134" s="2">
        <f t="shared" si="9"/>
        <v>262.39</v>
      </c>
      <c r="R134" s="224">
        <f>IF(AND(ISNUMBER(Q134),ISNUMBER(Q135)),MIN(Q134:Q135),IF(ISNUMBER(Q134),Q134,IF(ISNUMBER(Q135),Q135," ")))</f>
        <v>262.39</v>
      </c>
      <c r="S134" s="250"/>
    </row>
    <row r="135" spans="1:19" s="120" customFormat="1" ht="13.5" thickBot="1">
      <c r="A135" s="266">
        <v>182</v>
      </c>
      <c r="B135" s="31"/>
      <c r="C135" s="165"/>
      <c r="D135" s="32"/>
      <c r="E135" s="165"/>
      <c r="F135" s="166"/>
      <c r="G135" s="111">
        <f>IF(ISTEXT(B154),2," ")</f>
        <v>2</v>
      </c>
      <c r="H135" s="184">
        <v>0</v>
      </c>
      <c r="I135" s="184">
        <v>0</v>
      </c>
      <c r="J135" s="184">
        <v>0</v>
      </c>
      <c r="K135" s="184">
        <v>0</v>
      </c>
      <c r="L135" s="184">
        <v>0</v>
      </c>
      <c r="M135" s="184">
        <v>0</v>
      </c>
      <c r="N135" s="185">
        <v>0</v>
      </c>
      <c r="O135" s="58">
        <f t="shared" si="10"/>
        <v>0</v>
      </c>
      <c r="P135" s="59">
        <v>999</v>
      </c>
      <c r="Q135" s="60">
        <f t="shared" si="9"/>
        <v>999</v>
      </c>
      <c r="R135" s="52">
        <f>R134</f>
        <v>262.39</v>
      </c>
      <c r="S135" s="15"/>
    </row>
    <row r="136" spans="1:19" s="120" customFormat="1" ht="12.75">
      <c r="A136" s="82"/>
      <c r="B136" s="33"/>
      <c r="C136" s="34"/>
      <c r="D136" s="34"/>
      <c r="E136" s="34"/>
      <c r="F136" s="34"/>
      <c r="G136" s="35"/>
      <c r="H136" s="36"/>
      <c r="I136" s="36"/>
      <c r="J136" s="36"/>
      <c r="K136" s="36"/>
      <c r="L136" s="36"/>
      <c r="M136" s="36"/>
      <c r="N136" s="36"/>
      <c r="O136" s="61"/>
      <c r="P136" s="62"/>
      <c r="Q136" s="61"/>
      <c r="R136" s="189"/>
      <c r="S136" s="189"/>
    </row>
    <row r="137" spans="1:19" s="8" customFormat="1" ht="10.5" customHeight="1">
      <c r="A137" s="37"/>
      <c r="B137" s="33"/>
      <c r="C137" s="11"/>
      <c r="D137" s="11"/>
      <c r="E137" s="11"/>
      <c r="F137" s="11"/>
      <c r="G137" s="12"/>
      <c r="H137" s="13"/>
      <c r="I137" s="13"/>
      <c r="J137" s="13"/>
      <c r="K137" s="13"/>
      <c r="L137" s="13"/>
      <c r="M137" s="13"/>
      <c r="N137" s="13"/>
      <c r="O137" s="14"/>
      <c r="P137" s="24"/>
      <c r="Q137" s="25"/>
      <c r="R137" s="26"/>
      <c r="S137" s="26"/>
    </row>
    <row r="138" spans="2:5" s="8" customFormat="1" ht="13.5" thickBot="1">
      <c r="B138" s="46" t="s">
        <v>28</v>
      </c>
      <c r="C138" s="47"/>
      <c r="D138" s="47"/>
      <c r="E138" s="47"/>
    </row>
    <row r="139" spans="1:19" s="8" customFormat="1" ht="12.75" customHeight="1">
      <c r="A139" s="48"/>
      <c r="B139" s="339" t="s">
        <v>23</v>
      </c>
      <c r="C139" s="313" t="s">
        <v>12</v>
      </c>
      <c r="D139" s="49"/>
      <c r="E139" s="27"/>
      <c r="F139" s="27"/>
      <c r="G139" s="315" t="s">
        <v>0</v>
      </c>
      <c r="H139" s="317" t="s">
        <v>1</v>
      </c>
      <c r="I139" s="317"/>
      <c r="J139" s="318"/>
      <c r="K139" s="319" t="s">
        <v>2</v>
      </c>
      <c r="L139" s="317"/>
      <c r="M139" s="317"/>
      <c r="N139" s="317"/>
      <c r="O139" s="308" t="s">
        <v>51</v>
      </c>
      <c r="P139" s="310" t="s">
        <v>20</v>
      </c>
      <c r="Q139" s="310" t="s">
        <v>49</v>
      </c>
      <c r="R139" s="320" t="s">
        <v>50</v>
      </c>
      <c r="S139" s="249"/>
    </row>
    <row r="140" spans="1:19" s="8" customFormat="1" ht="42.75" customHeight="1" thickBot="1">
      <c r="A140" s="50" t="s">
        <v>5</v>
      </c>
      <c r="B140" s="340"/>
      <c r="C140" s="314"/>
      <c r="D140" s="28" t="s">
        <v>13</v>
      </c>
      <c r="E140" s="29" t="s">
        <v>14</v>
      </c>
      <c r="F140" s="30" t="s">
        <v>15</v>
      </c>
      <c r="G140" s="316"/>
      <c r="H140" s="123" t="s">
        <v>6</v>
      </c>
      <c r="I140" s="124" t="s">
        <v>7</v>
      </c>
      <c r="J140" s="125" t="s">
        <v>8</v>
      </c>
      <c r="K140" s="126" t="s">
        <v>6</v>
      </c>
      <c r="L140" s="124" t="s">
        <v>7</v>
      </c>
      <c r="M140" s="124" t="s">
        <v>8</v>
      </c>
      <c r="N140" s="127" t="s">
        <v>9</v>
      </c>
      <c r="O140" s="309"/>
      <c r="P140" s="311"/>
      <c r="Q140" s="311"/>
      <c r="R140" s="321"/>
      <c r="S140" s="249"/>
    </row>
    <row r="141" spans="1:19" s="8" customFormat="1" ht="12.75">
      <c r="A141" s="118">
        <v>1</v>
      </c>
      <c r="B141" s="122" t="s">
        <v>65</v>
      </c>
      <c r="C141" s="121" t="s">
        <v>55</v>
      </c>
      <c r="D141" s="121">
        <v>1986</v>
      </c>
      <c r="E141" s="121" t="s">
        <v>11</v>
      </c>
      <c r="F141" s="121" t="s">
        <v>56</v>
      </c>
      <c r="G141" s="107">
        <v>1</v>
      </c>
      <c r="H141" s="182">
        <v>1</v>
      </c>
      <c r="I141" s="182">
        <v>29</v>
      </c>
      <c r="J141" s="182">
        <v>0</v>
      </c>
      <c r="K141" s="182">
        <v>1</v>
      </c>
      <c r="L141" s="182">
        <v>31</v>
      </c>
      <c r="M141" s="182">
        <v>13</v>
      </c>
      <c r="N141" s="182">
        <v>57</v>
      </c>
      <c r="O141" s="1">
        <f aca="true" t="shared" si="11" ref="O141:O160">IF(AND(ISNUMBER(I141),ISNUMBER(L141)),(K141-H141)*60^2+(L141-I141)*60+(M141-J141)+(N141)/100," ")</f>
        <v>133.57</v>
      </c>
      <c r="P141" s="257">
        <v>0</v>
      </c>
      <c r="Q141" s="215">
        <f aca="true" t="shared" si="12" ref="Q141:Q160">IF(ISNUMBER(O141),O141+P141," ")</f>
        <v>133.57</v>
      </c>
      <c r="R141" s="227">
        <f>IF(AND(ISNUMBER(Q141),ISNUMBER(Q142)),MIN(Q141:Q142),IF(ISNUMBER(Q141),Q141,IF(ISNUMBER(Q142),Q142," ")))</f>
        <v>131.43</v>
      </c>
      <c r="S141" s="252">
        <v>1</v>
      </c>
    </row>
    <row r="142" spans="1:19" s="8" customFormat="1" ht="12.75">
      <c r="A142" s="118">
        <v>144</v>
      </c>
      <c r="B142" s="6" t="s">
        <v>65</v>
      </c>
      <c r="C142" s="4"/>
      <c r="D142" s="4"/>
      <c r="E142" s="4"/>
      <c r="F142" s="4"/>
      <c r="G142" s="108">
        <v>2</v>
      </c>
      <c r="H142" s="182">
        <v>1</v>
      </c>
      <c r="I142" s="182">
        <v>17</v>
      </c>
      <c r="J142" s="182">
        <v>0</v>
      </c>
      <c r="K142" s="182">
        <v>1</v>
      </c>
      <c r="L142" s="182">
        <v>19</v>
      </c>
      <c r="M142" s="182">
        <v>11</v>
      </c>
      <c r="N142" s="182">
        <v>43</v>
      </c>
      <c r="O142" s="256">
        <f t="shared" si="11"/>
        <v>131.43</v>
      </c>
      <c r="P142" s="258">
        <v>0</v>
      </c>
      <c r="Q142" s="256">
        <f t="shared" si="12"/>
        <v>131.43</v>
      </c>
      <c r="R142" s="230">
        <f>R141</f>
        <v>131.43</v>
      </c>
      <c r="S142" s="253">
        <f>S141</f>
        <v>1</v>
      </c>
    </row>
    <row r="143" spans="1:19" s="8" customFormat="1" ht="12.75">
      <c r="A143" s="119">
        <v>2</v>
      </c>
      <c r="B143" s="5" t="s">
        <v>66</v>
      </c>
      <c r="C143" s="3" t="s">
        <v>16</v>
      </c>
      <c r="D143" s="3">
        <v>1991</v>
      </c>
      <c r="E143" s="3" t="s">
        <v>10</v>
      </c>
      <c r="F143" s="3" t="s">
        <v>35</v>
      </c>
      <c r="G143" s="108">
        <v>1</v>
      </c>
      <c r="H143" s="182">
        <v>1</v>
      </c>
      <c r="I143" s="182">
        <v>27</v>
      </c>
      <c r="J143" s="182">
        <v>0</v>
      </c>
      <c r="K143" s="182">
        <v>1</v>
      </c>
      <c r="L143" s="182">
        <v>30</v>
      </c>
      <c r="M143" s="182">
        <v>3</v>
      </c>
      <c r="N143" s="182">
        <v>92</v>
      </c>
      <c r="O143" s="1">
        <f t="shared" si="11"/>
        <v>183.92</v>
      </c>
      <c r="P143" s="258">
        <v>0</v>
      </c>
      <c r="Q143" s="2">
        <f t="shared" si="12"/>
        <v>183.92</v>
      </c>
      <c r="R143" s="224">
        <f>IF(AND(ISNUMBER(Q143),ISNUMBER(Q144)),MIN(Q143:Q144),IF(ISNUMBER(Q143),Q143,IF(ISNUMBER(Q144),Q144," ")))</f>
        <v>178.21</v>
      </c>
      <c r="S143" s="252">
        <v>2</v>
      </c>
    </row>
    <row r="144" spans="1:19" s="8" customFormat="1" ht="12.75">
      <c r="A144" s="118">
        <v>140</v>
      </c>
      <c r="B144" s="6" t="str">
        <f>B143</f>
        <v>Чернухо Мария</v>
      </c>
      <c r="C144" s="4"/>
      <c r="D144" s="4"/>
      <c r="E144" s="4"/>
      <c r="F144" s="4"/>
      <c r="G144" s="108">
        <v>2</v>
      </c>
      <c r="H144" s="182">
        <v>1</v>
      </c>
      <c r="I144" s="182">
        <v>15</v>
      </c>
      <c r="J144" s="182">
        <v>0</v>
      </c>
      <c r="K144" s="182">
        <v>1</v>
      </c>
      <c r="L144" s="182">
        <v>17</v>
      </c>
      <c r="M144" s="182">
        <v>58</v>
      </c>
      <c r="N144" s="182">
        <v>21</v>
      </c>
      <c r="O144" s="1">
        <f t="shared" si="11"/>
        <v>178.21</v>
      </c>
      <c r="P144" s="258">
        <v>0</v>
      </c>
      <c r="Q144" s="2">
        <f t="shared" si="12"/>
        <v>178.21</v>
      </c>
      <c r="R144" s="230">
        <f>R143</f>
        <v>178.21</v>
      </c>
      <c r="S144" s="253">
        <f>S143</f>
        <v>2</v>
      </c>
    </row>
    <row r="145" spans="1:19" s="8" customFormat="1" ht="12.75">
      <c r="A145" s="118">
        <v>3</v>
      </c>
      <c r="B145" s="5" t="s">
        <v>46</v>
      </c>
      <c r="C145" s="3" t="s">
        <v>17</v>
      </c>
      <c r="D145" s="3">
        <v>2002</v>
      </c>
      <c r="E145" s="3" t="s">
        <v>10</v>
      </c>
      <c r="F145" s="3" t="s">
        <v>32</v>
      </c>
      <c r="G145" s="108">
        <v>1</v>
      </c>
      <c r="H145" s="182">
        <v>1</v>
      </c>
      <c r="I145" s="182">
        <v>19</v>
      </c>
      <c r="J145" s="182">
        <v>0</v>
      </c>
      <c r="K145" s="182">
        <v>1</v>
      </c>
      <c r="L145" s="182">
        <v>22</v>
      </c>
      <c r="M145" s="182">
        <v>5</v>
      </c>
      <c r="N145" s="182">
        <v>0</v>
      </c>
      <c r="O145" s="1">
        <f t="shared" si="11"/>
        <v>185</v>
      </c>
      <c r="P145" s="258">
        <v>0</v>
      </c>
      <c r="Q145" s="2">
        <f t="shared" si="12"/>
        <v>185</v>
      </c>
      <c r="R145" s="224">
        <f>IF(AND(ISNUMBER(Q145),ISNUMBER(Q146)),MIN(Q145:Q146),IF(ISNUMBER(Q145),Q145,IF(ISNUMBER(Q146),Q146," ")))</f>
        <v>180.01</v>
      </c>
      <c r="S145" s="252">
        <v>10</v>
      </c>
    </row>
    <row r="146" spans="1:19" s="104" customFormat="1" ht="12.75">
      <c r="A146" s="118">
        <v>151</v>
      </c>
      <c r="B146" s="6" t="str">
        <f>B145</f>
        <v>Авдеева Яна</v>
      </c>
      <c r="C146" s="4"/>
      <c r="D146" s="4"/>
      <c r="E146" s="4"/>
      <c r="F146" s="4"/>
      <c r="G146" s="108">
        <v>2</v>
      </c>
      <c r="H146" s="182">
        <v>1</v>
      </c>
      <c r="I146" s="182">
        <v>6</v>
      </c>
      <c r="J146" s="182">
        <v>0</v>
      </c>
      <c r="K146" s="182">
        <v>1</v>
      </c>
      <c r="L146" s="182">
        <v>9</v>
      </c>
      <c r="M146" s="182">
        <v>0</v>
      </c>
      <c r="N146" s="182">
        <v>1</v>
      </c>
      <c r="O146" s="1">
        <f t="shared" si="11"/>
        <v>180.01</v>
      </c>
      <c r="P146" s="258">
        <v>0</v>
      </c>
      <c r="Q146" s="2">
        <f t="shared" si="12"/>
        <v>180.01</v>
      </c>
      <c r="R146" s="230">
        <f>R145</f>
        <v>180.01</v>
      </c>
      <c r="S146" s="253">
        <f>S145</f>
        <v>10</v>
      </c>
    </row>
    <row r="147" spans="1:19" s="51" customFormat="1" ht="12.75">
      <c r="A147" s="118">
        <v>4</v>
      </c>
      <c r="B147" s="5" t="s">
        <v>109</v>
      </c>
      <c r="C147" s="3" t="s">
        <v>16</v>
      </c>
      <c r="D147" s="3">
        <v>1991</v>
      </c>
      <c r="E147" s="3" t="s">
        <v>11</v>
      </c>
      <c r="F147" s="3" t="s">
        <v>42</v>
      </c>
      <c r="G147" s="108">
        <v>1</v>
      </c>
      <c r="H147" s="182">
        <v>1</v>
      </c>
      <c r="I147" s="182">
        <v>26</v>
      </c>
      <c r="J147" s="182">
        <v>0</v>
      </c>
      <c r="K147" s="182">
        <v>1</v>
      </c>
      <c r="L147" s="182">
        <v>29</v>
      </c>
      <c r="M147" s="182">
        <v>14</v>
      </c>
      <c r="N147" s="182">
        <v>98</v>
      </c>
      <c r="O147" s="1">
        <f t="shared" si="11"/>
        <v>194.98</v>
      </c>
      <c r="P147" s="258">
        <v>0</v>
      </c>
      <c r="Q147" s="2">
        <f t="shared" si="12"/>
        <v>194.98</v>
      </c>
      <c r="R147" s="224">
        <f>IF(AND(ISNUMBER(Q147),ISNUMBER(Q148)),MIN(Q147:Q148),IF(ISNUMBER(Q147),Q147,IF(ISNUMBER(Q148),Q148," ")))</f>
        <v>186.55</v>
      </c>
      <c r="S147" s="252">
        <v>3</v>
      </c>
    </row>
    <row r="148" spans="1:19" s="51" customFormat="1" ht="12.75">
      <c r="A148" s="118">
        <v>136</v>
      </c>
      <c r="B148" s="6" t="str">
        <f>B147</f>
        <v>Толкачева Марина</v>
      </c>
      <c r="C148" s="4"/>
      <c r="D148" s="4"/>
      <c r="E148" s="4"/>
      <c r="F148" s="4"/>
      <c r="G148" s="108">
        <v>2</v>
      </c>
      <c r="H148" s="182">
        <v>1</v>
      </c>
      <c r="I148" s="182">
        <v>14</v>
      </c>
      <c r="J148" s="182">
        <v>0</v>
      </c>
      <c r="K148" s="182">
        <v>1</v>
      </c>
      <c r="L148" s="182">
        <v>17</v>
      </c>
      <c r="M148" s="182">
        <v>6</v>
      </c>
      <c r="N148" s="182">
        <v>55</v>
      </c>
      <c r="O148" s="1">
        <f t="shared" si="11"/>
        <v>186.55</v>
      </c>
      <c r="P148" s="258">
        <v>0</v>
      </c>
      <c r="Q148" s="2">
        <f t="shared" si="12"/>
        <v>186.55</v>
      </c>
      <c r="R148" s="230">
        <f>R147</f>
        <v>186.55</v>
      </c>
      <c r="S148" s="253">
        <f>S147</f>
        <v>3</v>
      </c>
    </row>
    <row r="149" spans="1:19" s="51" customFormat="1" ht="12.75">
      <c r="A149" s="228">
        <v>5</v>
      </c>
      <c r="B149" s="5" t="s">
        <v>25</v>
      </c>
      <c r="C149" s="3">
        <v>1</v>
      </c>
      <c r="D149" s="3">
        <v>1997</v>
      </c>
      <c r="E149" s="3" t="s">
        <v>11</v>
      </c>
      <c r="F149" s="3" t="s">
        <v>18</v>
      </c>
      <c r="G149" s="108">
        <v>1</v>
      </c>
      <c r="H149" s="182">
        <v>1</v>
      </c>
      <c r="I149" s="182">
        <v>25</v>
      </c>
      <c r="J149" s="182">
        <v>0</v>
      </c>
      <c r="K149" s="182">
        <v>1</v>
      </c>
      <c r="L149" s="182">
        <v>28</v>
      </c>
      <c r="M149" s="182">
        <v>11</v>
      </c>
      <c r="N149" s="182">
        <v>54</v>
      </c>
      <c r="O149" s="1">
        <f t="shared" si="11"/>
        <v>191.54</v>
      </c>
      <c r="P149" s="258">
        <v>12</v>
      </c>
      <c r="Q149" s="2">
        <f t="shared" si="12"/>
        <v>203.54</v>
      </c>
      <c r="R149" s="224">
        <f>IF(AND(ISNUMBER(Q149),ISNUMBER(Q150)),MIN(Q149:Q150),IF(ISNUMBER(Q149),Q149,IF(ISNUMBER(Q150),Q150," ")))</f>
        <v>191.07</v>
      </c>
      <c r="S149" s="252">
        <v>4</v>
      </c>
    </row>
    <row r="150" spans="1:19" s="51" customFormat="1" ht="12.75">
      <c r="A150" s="228">
        <v>40</v>
      </c>
      <c r="B150" s="6" t="str">
        <f>B149</f>
        <v>Тарасенко Александра</v>
      </c>
      <c r="C150" s="4"/>
      <c r="D150" s="4"/>
      <c r="E150" s="4"/>
      <c r="F150" s="4"/>
      <c r="G150" s="108">
        <v>2</v>
      </c>
      <c r="H150" s="182">
        <v>1</v>
      </c>
      <c r="I150" s="182">
        <v>13</v>
      </c>
      <c r="J150" s="182">
        <v>0</v>
      </c>
      <c r="K150" s="182">
        <v>1</v>
      </c>
      <c r="L150" s="182">
        <v>16</v>
      </c>
      <c r="M150" s="182">
        <v>11</v>
      </c>
      <c r="N150" s="182">
        <v>7</v>
      </c>
      <c r="O150" s="1">
        <f t="shared" si="11"/>
        <v>191.07</v>
      </c>
      <c r="P150" s="258">
        <v>0</v>
      </c>
      <c r="Q150" s="2">
        <f t="shared" si="12"/>
        <v>191.07</v>
      </c>
      <c r="R150" s="230">
        <f>R149</f>
        <v>191.07</v>
      </c>
      <c r="S150" s="253">
        <f>S149</f>
        <v>4</v>
      </c>
    </row>
    <row r="151" spans="1:19" s="51" customFormat="1" ht="12.75">
      <c r="A151" s="119">
        <v>6</v>
      </c>
      <c r="B151" s="5" t="s">
        <v>47</v>
      </c>
      <c r="C151" s="3" t="s">
        <v>17</v>
      </c>
      <c r="D151" s="3">
        <v>2002</v>
      </c>
      <c r="E151" s="3" t="s">
        <v>10</v>
      </c>
      <c r="F151" s="3" t="s">
        <v>35</v>
      </c>
      <c r="G151" s="108">
        <v>1</v>
      </c>
      <c r="H151" s="182">
        <v>1</v>
      </c>
      <c r="I151" s="182">
        <v>24</v>
      </c>
      <c r="J151" s="182">
        <v>0</v>
      </c>
      <c r="K151" s="182">
        <v>1</v>
      </c>
      <c r="L151" s="182">
        <v>27</v>
      </c>
      <c r="M151" s="182">
        <v>9</v>
      </c>
      <c r="N151" s="182">
        <v>28</v>
      </c>
      <c r="O151" s="1">
        <f t="shared" si="11"/>
        <v>189.28</v>
      </c>
      <c r="P151" s="258">
        <v>2</v>
      </c>
      <c r="Q151" s="2">
        <f t="shared" si="12"/>
        <v>191.28</v>
      </c>
      <c r="R151" s="224">
        <f>IF(AND(ISNUMBER(Q151),ISNUMBER(Q152)),MIN(Q151:Q152),IF(ISNUMBER(Q151),Q151,IF(ISNUMBER(Q152),Q152," ")))</f>
        <v>191.28</v>
      </c>
      <c r="S151" s="252">
        <v>5</v>
      </c>
    </row>
    <row r="152" spans="1:19" s="51" customFormat="1" ht="12.75">
      <c r="A152" s="119">
        <v>25</v>
      </c>
      <c r="B152" s="6" t="str">
        <f>B151</f>
        <v>Дроздова Валерия</v>
      </c>
      <c r="C152" s="4"/>
      <c r="D152" s="4"/>
      <c r="E152" s="4"/>
      <c r="F152" s="4"/>
      <c r="G152" s="108">
        <v>2</v>
      </c>
      <c r="H152" s="182">
        <v>1</v>
      </c>
      <c r="I152" s="182">
        <v>10</v>
      </c>
      <c r="J152" s="182">
        <v>0</v>
      </c>
      <c r="K152" s="182">
        <v>1</v>
      </c>
      <c r="L152" s="182">
        <v>13</v>
      </c>
      <c r="M152" s="182">
        <v>15</v>
      </c>
      <c r="N152" s="182">
        <v>0</v>
      </c>
      <c r="O152" s="1">
        <f t="shared" si="11"/>
        <v>195</v>
      </c>
      <c r="P152" s="258">
        <v>6</v>
      </c>
      <c r="Q152" s="2">
        <f t="shared" si="12"/>
        <v>201</v>
      </c>
      <c r="R152" s="230">
        <f>R151</f>
        <v>191.28</v>
      </c>
      <c r="S152" s="253">
        <f>S151</f>
        <v>5</v>
      </c>
    </row>
    <row r="153" spans="1:19" s="51" customFormat="1" ht="12.75">
      <c r="A153" s="119">
        <v>7</v>
      </c>
      <c r="B153" s="5" t="s">
        <v>111</v>
      </c>
      <c r="C153" s="3" t="s">
        <v>17</v>
      </c>
      <c r="D153" s="3">
        <v>2002</v>
      </c>
      <c r="E153" s="3" t="s">
        <v>11</v>
      </c>
      <c r="F153" s="3" t="s">
        <v>33</v>
      </c>
      <c r="G153" s="108">
        <v>1</v>
      </c>
      <c r="H153" s="182">
        <v>1</v>
      </c>
      <c r="I153" s="182">
        <v>21</v>
      </c>
      <c r="J153" s="182">
        <v>0</v>
      </c>
      <c r="K153" s="182">
        <v>1</v>
      </c>
      <c r="L153" s="182">
        <v>24</v>
      </c>
      <c r="M153" s="182">
        <v>26</v>
      </c>
      <c r="N153" s="182">
        <v>55</v>
      </c>
      <c r="O153" s="1">
        <f t="shared" si="11"/>
        <v>206.55</v>
      </c>
      <c r="P153" s="258">
        <v>4</v>
      </c>
      <c r="Q153" s="2">
        <f t="shared" si="12"/>
        <v>210.55</v>
      </c>
      <c r="R153" s="224">
        <f>IF(AND(ISNUMBER(Q153),ISNUMBER(Q154)),MIN(Q153:Q154),IF(ISNUMBER(Q153),Q153,IF(ISNUMBER(Q154),Q154," ")))</f>
        <v>193.76</v>
      </c>
      <c r="S153" s="252">
        <v>8</v>
      </c>
    </row>
    <row r="154" spans="1:19" s="51" customFormat="1" ht="12.75">
      <c r="A154" s="119">
        <v>148</v>
      </c>
      <c r="B154" s="6" t="str">
        <f>B153</f>
        <v>Шибаршина София</v>
      </c>
      <c r="C154" s="4"/>
      <c r="D154" s="4"/>
      <c r="E154" s="4"/>
      <c r="F154" s="4"/>
      <c r="G154" s="246">
        <v>2</v>
      </c>
      <c r="H154" s="182">
        <v>1</v>
      </c>
      <c r="I154" s="182">
        <v>8</v>
      </c>
      <c r="J154" s="182">
        <v>0</v>
      </c>
      <c r="K154" s="182">
        <v>1</v>
      </c>
      <c r="L154" s="182">
        <v>11</v>
      </c>
      <c r="M154" s="182">
        <v>9</v>
      </c>
      <c r="N154" s="182">
        <v>76</v>
      </c>
      <c r="O154" s="1">
        <f t="shared" si="11"/>
        <v>189.76</v>
      </c>
      <c r="P154" s="258">
        <v>4</v>
      </c>
      <c r="Q154" s="239">
        <f t="shared" si="12"/>
        <v>193.76</v>
      </c>
      <c r="R154" s="225">
        <f>R153</f>
        <v>193.76</v>
      </c>
      <c r="S154" s="253">
        <f>S153</f>
        <v>8</v>
      </c>
    </row>
    <row r="155" spans="1:19" s="51" customFormat="1" ht="12.75">
      <c r="A155" s="118">
        <v>8</v>
      </c>
      <c r="B155" s="117" t="s">
        <v>48</v>
      </c>
      <c r="C155" s="22" t="s">
        <v>17</v>
      </c>
      <c r="D155" s="22">
        <v>2001</v>
      </c>
      <c r="E155" s="22" t="s">
        <v>10</v>
      </c>
      <c r="F155" s="22" t="s">
        <v>32</v>
      </c>
      <c r="G155" s="218">
        <v>3</v>
      </c>
      <c r="H155" s="182">
        <v>1</v>
      </c>
      <c r="I155" s="182">
        <v>20</v>
      </c>
      <c r="J155" s="182">
        <v>0</v>
      </c>
      <c r="K155" s="182">
        <v>1</v>
      </c>
      <c r="L155" s="182">
        <v>23</v>
      </c>
      <c r="M155" s="182">
        <v>27</v>
      </c>
      <c r="N155" s="182">
        <v>73</v>
      </c>
      <c r="O155" s="1">
        <f t="shared" si="11"/>
        <v>207.73</v>
      </c>
      <c r="P155" s="258">
        <v>10</v>
      </c>
      <c r="Q155" s="211">
        <f t="shared" si="12"/>
        <v>217.73</v>
      </c>
      <c r="R155" s="224">
        <f>IF(AND(ISNUMBER(Q155),ISNUMBER(Q156)),MIN(Q155:Q156),IF(ISNUMBER(Q155),Q155,IF(ISNUMBER(Q156),Q156," ")))</f>
        <v>213.35</v>
      </c>
      <c r="S155" s="252">
        <v>9</v>
      </c>
    </row>
    <row r="156" spans="1:19" s="51" customFormat="1" ht="13.5" thickBot="1">
      <c r="A156" s="269">
        <v>94</v>
      </c>
      <c r="B156" s="43" t="str">
        <f>B155</f>
        <v>Новик Светлана</v>
      </c>
      <c r="C156" s="42"/>
      <c r="D156" s="42"/>
      <c r="E156" s="42"/>
      <c r="F156" s="42"/>
      <c r="G156" s="111">
        <v>4</v>
      </c>
      <c r="H156" s="184">
        <v>1</v>
      </c>
      <c r="I156" s="184">
        <v>7</v>
      </c>
      <c r="J156" s="184">
        <v>0</v>
      </c>
      <c r="K156" s="184">
        <v>1</v>
      </c>
      <c r="L156" s="184">
        <v>10</v>
      </c>
      <c r="M156" s="184">
        <v>25</v>
      </c>
      <c r="N156" s="184">
        <v>35</v>
      </c>
      <c r="O156" s="58">
        <f t="shared" si="11"/>
        <v>205.35</v>
      </c>
      <c r="P156" s="263">
        <v>8</v>
      </c>
      <c r="Q156" s="60">
        <f t="shared" si="12"/>
        <v>213.35</v>
      </c>
      <c r="R156" s="52">
        <f>R155</f>
        <v>213.35</v>
      </c>
      <c r="S156" s="253">
        <f>S155</f>
        <v>9</v>
      </c>
    </row>
    <row r="157" spans="1:19" s="51" customFormat="1" ht="12.75">
      <c r="A157" s="228">
        <v>9</v>
      </c>
      <c r="B157" s="117" t="s">
        <v>110</v>
      </c>
      <c r="C157" s="22" t="s">
        <v>17</v>
      </c>
      <c r="D157" s="22">
        <v>2000</v>
      </c>
      <c r="E157" s="22" t="s">
        <v>99</v>
      </c>
      <c r="F157" s="255" t="s">
        <v>100</v>
      </c>
      <c r="G157" s="218">
        <v>1</v>
      </c>
      <c r="H157" s="208">
        <v>1</v>
      </c>
      <c r="I157" s="208">
        <v>23</v>
      </c>
      <c r="J157" s="208">
        <v>0</v>
      </c>
      <c r="K157" s="208">
        <v>1</v>
      </c>
      <c r="L157" s="208">
        <v>26</v>
      </c>
      <c r="M157" s="208">
        <v>37</v>
      </c>
      <c r="N157" s="208">
        <v>62</v>
      </c>
      <c r="O157" s="209">
        <f t="shared" si="11"/>
        <v>217.62</v>
      </c>
      <c r="P157" s="268">
        <v>4</v>
      </c>
      <c r="Q157" s="211">
        <f t="shared" si="12"/>
        <v>221.62</v>
      </c>
      <c r="R157" s="262">
        <f>IF(AND(ISNUMBER(Q157),ISNUMBER(Q158)),MIN(Q157:Q158),IF(ISNUMBER(Q157),Q157,IF(ISNUMBER(Q158),Q158," ")))</f>
        <v>221.62</v>
      </c>
      <c r="S157" s="252">
        <v>6</v>
      </c>
    </row>
    <row r="158" spans="1:19" s="51" customFormat="1" ht="12.75">
      <c r="A158" s="228">
        <v>114</v>
      </c>
      <c r="B158" s="6" t="str">
        <f>B157</f>
        <v>Матысюк Екатерина</v>
      </c>
      <c r="C158" s="4"/>
      <c r="D158" s="4"/>
      <c r="E158" s="4"/>
      <c r="F158" s="128"/>
      <c r="G158" s="108">
        <v>2</v>
      </c>
      <c r="H158" s="182">
        <v>1</v>
      </c>
      <c r="I158" s="182">
        <v>11</v>
      </c>
      <c r="J158" s="182">
        <v>0</v>
      </c>
      <c r="K158" s="182">
        <v>1</v>
      </c>
      <c r="L158" s="182">
        <v>14</v>
      </c>
      <c r="M158" s="182">
        <v>41</v>
      </c>
      <c r="N158" s="182">
        <v>18</v>
      </c>
      <c r="O158" s="1">
        <f t="shared" si="11"/>
        <v>221.18</v>
      </c>
      <c r="P158" s="258">
        <v>4</v>
      </c>
      <c r="Q158" s="2">
        <f t="shared" si="12"/>
        <v>225.18</v>
      </c>
      <c r="R158" s="230">
        <f>R157</f>
        <v>221.62</v>
      </c>
      <c r="S158" s="253">
        <f>S157</f>
        <v>6</v>
      </c>
    </row>
    <row r="159" spans="1:19" s="51" customFormat="1" ht="12.75">
      <c r="A159" s="228">
        <v>10</v>
      </c>
      <c r="B159" s="117" t="s">
        <v>123</v>
      </c>
      <c r="C159" s="22" t="s">
        <v>17</v>
      </c>
      <c r="D159" s="22">
        <v>1988</v>
      </c>
      <c r="E159" s="22" t="s">
        <v>93</v>
      </c>
      <c r="F159" s="22" t="s">
        <v>59</v>
      </c>
      <c r="G159" s="108">
        <v>1</v>
      </c>
      <c r="H159" s="182">
        <v>1</v>
      </c>
      <c r="I159" s="182">
        <v>22</v>
      </c>
      <c r="J159" s="182">
        <v>0</v>
      </c>
      <c r="K159" s="182">
        <v>1</v>
      </c>
      <c r="L159" s="182">
        <v>25</v>
      </c>
      <c r="M159" s="182">
        <v>46</v>
      </c>
      <c r="N159" s="182">
        <v>6</v>
      </c>
      <c r="O159" s="1">
        <f t="shared" si="11"/>
        <v>226.06</v>
      </c>
      <c r="P159" s="258">
        <v>4</v>
      </c>
      <c r="Q159" s="2">
        <f t="shared" si="12"/>
        <v>230.06</v>
      </c>
      <c r="R159" s="224">
        <f>IF(AND(ISNUMBER(Q159),ISNUMBER(Q160)),MIN(Q159:Q160),IF(ISNUMBER(Q159),Q159,IF(ISNUMBER(Q160),Q160," ")))</f>
        <v>230.06</v>
      </c>
      <c r="S159" s="252">
        <v>7</v>
      </c>
    </row>
    <row r="160" spans="1:19" s="51" customFormat="1" ht="13.5" thickBot="1">
      <c r="A160" s="229">
        <v>95</v>
      </c>
      <c r="B160" s="43" t="str">
        <f>B159</f>
        <v>Корчук Ольга</v>
      </c>
      <c r="C160" s="42"/>
      <c r="D160" s="42"/>
      <c r="E160" s="42"/>
      <c r="F160" s="42"/>
      <c r="G160" s="111">
        <v>2</v>
      </c>
      <c r="H160" s="184">
        <v>1</v>
      </c>
      <c r="I160" s="184">
        <v>9</v>
      </c>
      <c r="J160" s="184">
        <v>0</v>
      </c>
      <c r="K160" s="184">
        <v>1</v>
      </c>
      <c r="L160" s="184">
        <v>13</v>
      </c>
      <c r="M160" s="184">
        <v>5</v>
      </c>
      <c r="N160" s="184">
        <v>36</v>
      </c>
      <c r="O160" s="58">
        <f t="shared" si="11"/>
        <v>245.36</v>
      </c>
      <c r="P160" s="263">
        <v>58</v>
      </c>
      <c r="Q160" s="60">
        <f t="shared" si="12"/>
        <v>303.36</v>
      </c>
      <c r="R160" s="52">
        <f>R159</f>
        <v>230.06</v>
      </c>
      <c r="S160" s="253">
        <f>S159</f>
        <v>7</v>
      </c>
    </row>
    <row r="161" spans="1:18" s="51" customFormat="1" ht="12" customHeight="1">
      <c r="A161" s="105"/>
      <c r="B161" s="10"/>
      <c r="C161" s="11"/>
      <c r="D161" s="11"/>
      <c r="E161" s="11"/>
      <c r="F161" s="11"/>
      <c r="G161" s="12"/>
      <c r="H161" s="13"/>
      <c r="I161" s="13"/>
      <c r="J161" s="13"/>
      <c r="K161" s="13"/>
      <c r="L161" s="13"/>
      <c r="M161" s="13"/>
      <c r="N161" s="13"/>
      <c r="O161" s="14"/>
      <c r="P161" s="24"/>
      <c r="Q161" s="14"/>
      <c r="R161" s="15"/>
    </row>
    <row r="162" spans="1:18" s="51" customFormat="1" ht="12" customHeight="1">
      <c r="A162"/>
      <c r="B162"/>
      <c r="C162" s="64"/>
      <c r="D162" s="64"/>
      <c r="E162" s="64"/>
      <c r="F162" s="64"/>
      <c r="G162"/>
      <c r="H162"/>
      <c r="I162"/>
      <c r="J162"/>
      <c r="K162"/>
      <c r="L162"/>
      <c r="M162"/>
      <c r="N162"/>
      <c r="O162"/>
      <c r="P162" s="24"/>
      <c r="Q162" s="14"/>
      <c r="R162" s="15"/>
    </row>
    <row r="163" spans="1:19" s="51" customFormat="1" ht="12" customHeight="1">
      <c r="A163"/>
      <c r="B163" s="8" t="s">
        <v>37</v>
      </c>
      <c r="C163" s="8"/>
      <c r="D163" s="8"/>
      <c r="E163" s="64"/>
      <c r="F163" s="330" t="s">
        <v>75</v>
      </c>
      <c r="G163" s="330"/>
      <c r="H163" s="330"/>
      <c r="I163" s="330"/>
      <c r="J163" s="330"/>
      <c r="K163" s="330"/>
      <c r="L163" s="330"/>
      <c r="M163" s="330"/>
      <c r="N163" s="330"/>
      <c r="O163" s="330"/>
      <c r="P163" s="24"/>
      <c r="Q163" s="14"/>
      <c r="R163" s="15"/>
      <c r="S163" s="15"/>
    </row>
    <row r="164" spans="1:19" s="51" customFormat="1" ht="12" customHeight="1">
      <c r="A16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/>
      <c r="O164"/>
      <c r="P164" s="24"/>
      <c r="Q164" s="14"/>
      <c r="R164" s="15"/>
      <c r="S164" s="15"/>
    </row>
    <row r="165" spans="1:19" s="51" customFormat="1" ht="12" customHeight="1">
      <c r="A165"/>
      <c r="B165" s="8" t="s">
        <v>39</v>
      </c>
      <c r="C165" s="8"/>
      <c r="D165" s="8"/>
      <c r="E165" s="64"/>
      <c r="F165" s="330" t="s">
        <v>112</v>
      </c>
      <c r="G165" s="330"/>
      <c r="H165" s="330"/>
      <c r="I165" s="330"/>
      <c r="J165" s="330"/>
      <c r="K165" s="330"/>
      <c r="L165" s="330"/>
      <c r="M165" s="330"/>
      <c r="N165" s="330"/>
      <c r="O165" s="330"/>
      <c r="P165" s="24"/>
      <c r="Q165" s="14"/>
      <c r="R165" s="15"/>
      <c r="S165" s="15"/>
    </row>
    <row r="166" spans="1:19" s="51" customFormat="1" ht="12" customHeight="1">
      <c r="A166"/>
      <c r="B166"/>
      <c r="C166" s="64"/>
      <c r="D166" s="64"/>
      <c r="E166" s="64"/>
      <c r="F166" s="64"/>
      <c r="G166"/>
      <c r="H166"/>
      <c r="I166"/>
      <c r="J166"/>
      <c r="K166"/>
      <c r="L166"/>
      <c r="M166"/>
      <c r="N166"/>
      <c r="O166"/>
      <c r="P166" s="24"/>
      <c r="Q166" s="14"/>
      <c r="R166" s="15"/>
      <c r="S166" s="15"/>
    </row>
    <row r="167" spans="1:19" s="51" customFormat="1" ht="12" customHeight="1">
      <c r="A167"/>
      <c r="B167"/>
      <c r="C167" s="64"/>
      <c r="D167" s="64"/>
      <c r="E167" s="64"/>
      <c r="F167" s="64"/>
      <c r="G167"/>
      <c r="H167"/>
      <c r="I167"/>
      <c r="J167"/>
      <c r="K167"/>
      <c r="L167"/>
      <c r="M167"/>
      <c r="N167"/>
      <c r="O167"/>
      <c r="P167" s="24"/>
      <c r="Q167" s="14"/>
      <c r="R167" s="15"/>
      <c r="S167" s="15"/>
    </row>
    <row r="168" spans="1:19" s="51" customFormat="1" ht="12" customHeight="1">
      <c r="A168"/>
      <c r="B168"/>
      <c r="C168" s="64"/>
      <c r="D168" s="64"/>
      <c r="E168" s="64"/>
      <c r="F168" s="64"/>
      <c r="G168"/>
      <c r="H168"/>
      <c r="I168"/>
      <c r="J168"/>
      <c r="K168"/>
      <c r="L168"/>
      <c r="M168"/>
      <c r="N168"/>
      <c r="O168"/>
      <c r="P168" s="24"/>
      <c r="Q168" s="14"/>
      <c r="R168" s="15"/>
      <c r="S168" s="15"/>
    </row>
    <row r="169" spans="1:19" s="51" customFormat="1" ht="12" customHeight="1">
      <c r="A169"/>
      <c r="B169"/>
      <c r="C169" s="64"/>
      <c r="D169" s="64"/>
      <c r="E169" s="64"/>
      <c r="F169" s="64"/>
      <c r="G169"/>
      <c r="H169"/>
      <c r="I169"/>
      <c r="J169"/>
      <c r="K169"/>
      <c r="L169"/>
      <c r="M169"/>
      <c r="N169"/>
      <c r="O169"/>
      <c r="P169" s="24"/>
      <c r="Q169" s="14"/>
      <c r="R169" s="15"/>
      <c r="S169" s="15"/>
    </row>
    <row r="170" spans="1:19" s="51" customFormat="1" ht="12" customHeight="1">
      <c r="A170"/>
      <c r="B170"/>
      <c r="C170" s="64"/>
      <c r="D170" s="64"/>
      <c r="E170" s="64"/>
      <c r="F170" s="64"/>
      <c r="G170"/>
      <c r="H170"/>
      <c r="I170"/>
      <c r="J170"/>
      <c r="K170"/>
      <c r="L170"/>
      <c r="M170"/>
      <c r="N170"/>
      <c r="O170"/>
      <c r="P170" s="24"/>
      <c r="Q170" s="14"/>
      <c r="R170" s="15"/>
      <c r="S170" s="15"/>
    </row>
    <row r="171" spans="1:19" s="51" customFormat="1" ht="12" customHeight="1">
      <c r="A171" s="105"/>
      <c r="B171" s="10"/>
      <c r="C171" s="11"/>
      <c r="D171" s="11"/>
      <c r="E171" s="11"/>
      <c r="F171" s="11"/>
      <c r="G171" s="12"/>
      <c r="H171" s="13"/>
      <c r="I171" s="13"/>
      <c r="J171" s="13"/>
      <c r="K171" s="13"/>
      <c r="L171" s="13"/>
      <c r="M171" s="13"/>
      <c r="N171" s="13"/>
      <c r="O171" s="14"/>
      <c r="P171" s="24"/>
      <c r="Q171" s="14"/>
      <c r="R171" s="15"/>
      <c r="S171" s="15"/>
    </row>
    <row r="172" spans="1:19" s="51" customFormat="1" ht="12.75">
      <c r="A172" s="105"/>
      <c r="B172" s="10"/>
      <c r="C172" s="11"/>
      <c r="D172" s="11"/>
      <c r="E172" s="11"/>
      <c r="F172" s="11"/>
      <c r="G172" s="12"/>
      <c r="H172" s="13"/>
      <c r="I172" s="13"/>
      <c r="J172" s="13"/>
      <c r="K172" s="13"/>
      <c r="L172" s="13"/>
      <c r="M172" s="13"/>
      <c r="N172" s="13"/>
      <c r="O172" s="14"/>
      <c r="P172" s="24"/>
      <c r="Q172" s="14"/>
      <c r="R172" s="15"/>
      <c r="S172" s="15"/>
    </row>
    <row r="173" s="8" customFormat="1" ht="12.75">
      <c r="D173" s="45"/>
    </row>
  </sheetData>
  <sheetProtection selectLockedCells="1" selectUnlockedCells="1"/>
  <mergeCells count="40">
    <mergeCell ref="F165:O165"/>
    <mergeCell ref="R118:R119"/>
    <mergeCell ref="P139:P140"/>
    <mergeCell ref="P94:P95"/>
    <mergeCell ref="B139:B140"/>
    <mergeCell ref="C139:C140"/>
    <mergeCell ref="G139:G140"/>
    <mergeCell ref="H139:J139"/>
    <mergeCell ref="K139:N139"/>
    <mergeCell ref="O139:O140"/>
    <mergeCell ref="Q139:Q140"/>
    <mergeCell ref="R139:R140"/>
    <mergeCell ref="Q94:Q95"/>
    <mergeCell ref="R94:R95"/>
    <mergeCell ref="F163:O163"/>
    <mergeCell ref="K118:N118"/>
    <mergeCell ref="O118:O119"/>
    <mergeCell ref="P118:P119"/>
    <mergeCell ref="Q118:Q119"/>
    <mergeCell ref="K94:N94"/>
    <mergeCell ref="R10:R11"/>
    <mergeCell ref="B10:B11"/>
    <mergeCell ref="B118:B119"/>
    <mergeCell ref="C118:C119"/>
    <mergeCell ref="G118:G119"/>
    <mergeCell ref="H118:J118"/>
    <mergeCell ref="C94:C95"/>
    <mergeCell ref="G94:G95"/>
    <mergeCell ref="H94:J94"/>
    <mergeCell ref="B94:B95"/>
    <mergeCell ref="O94:O95"/>
    <mergeCell ref="O10:O11"/>
    <mergeCell ref="P10:P11"/>
    <mergeCell ref="A4:R4"/>
    <mergeCell ref="A5:R5"/>
    <mergeCell ref="C10:C11"/>
    <mergeCell ref="G10:G11"/>
    <mergeCell ref="H10:J10"/>
    <mergeCell ref="K10:N10"/>
    <mergeCell ref="Q10:Q11"/>
  </mergeCells>
  <printOptions horizontalCentered="1"/>
  <pageMargins left="0.1968503937007874" right="0.1968503937007874" top="0" bottom="0" header="0.7086614173228347" footer="0"/>
  <pageSetup horizontalDpi="600" verticalDpi="600" orientation="portrait" paperSize="9" scale="93" r:id="rId2"/>
  <rowBreaks count="2" manualBreakCount="2">
    <brk id="75" max="17" man="1"/>
    <brk id="136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5.125" style="64" customWidth="1"/>
    <col min="4" max="4" width="6.875" style="64" customWidth="1"/>
    <col min="5" max="5" width="11.25390625" style="64" customWidth="1"/>
    <col min="6" max="6" width="14.875" style="64" customWidth="1"/>
    <col min="7" max="7" width="6.125" style="0" customWidth="1"/>
    <col min="8" max="9" width="4.25390625" style="0" hidden="1" customWidth="1"/>
    <col min="10" max="10" width="5.125" style="0" hidden="1" customWidth="1"/>
    <col min="11" max="11" width="3.75390625" style="0" hidden="1" customWidth="1"/>
    <col min="12" max="12" width="3.875" style="0" hidden="1" customWidth="1"/>
    <col min="13" max="13" width="3.75390625" style="0" hidden="1" customWidth="1"/>
    <col min="14" max="14" width="4.25390625" style="0" hidden="1" customWidth="1"/>
    <col min="15" max="15" width="8.625" style="0" customWidth="1"/>
    <col min="16" max="16" width="4.75390625" style="0" customWidth="1"/>
    <col min="17" max="17" width="8.375" style="0" customWidth="1"/>
    <col min="18" max="18" width="9.125" style="0" customWidth="1"/>
  </cols>
  <sheetData>
    <row r="1" spans="1:10" ht="18.75">
      <c r="A1" s="154"/>
      <c r="B1" s="154"/>
      <c r="C1" s="231" t="s">
        <v>85</v>
      </c>
      <c r="D1" s="231"/>
      <c r="E1" s="231"/>
      <c r="F1" s="231"/>
      <c r="G1" s="154"/>
      <c r="H1" s="154"/>
      <c r="I1" s="154"/>
      <c r="J1" s="154"/>
    </row>
    <row r="2" spans="1:10" ht="18.75">
      <c r="A2" s="154"/>
      <c r="B2" s="154"/>
      <c r="C2" s="155" t="s">
        <v>86</v>
      </c>
      <c r="D2" s="155"/>
      <c r="E2" s="155"/>
      <c r="F2" s="155"/>
      <c r="G2" s="154"/>
      <c r="H2" s="154"/>
      <c r="I2" s="154"/>
      <c r="J2" s="154"/>
    </row>
    <row r="3" spans="1:13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8" ht="15" customHeight="1">
      <c r="A4" s="312" t="s">
        <v>73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5" customHeight="1">
      <c r="A5" s="312" t="s">
        <v>21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1" ht="12.75">
      <c r="A6" s="154"/>
      <c r="B6" s="154"/>
      <c r="C6" s="154"/>
      <c r="D6" s="154"/>
      <c r="E6" s="154" t="s">
        <v>74</v>
      </c>
      <c r="F6" s="154"/>
      <c r="G6" s="154"/>
      <c r="H6" s="154"/>
      <c r="I6" s="154"/>
      <c r="J6" s="154"/>
      <c r="K6" s="154"/>
    </row>
    <row r="7" spans="16:17" ht="12.75">
      <c r="P7" s="341">
        <v>41875</v>
      </c>
      <c r="Q7" s="341"/>
    </row>
    <row r="8" spans="2:5" ht="12.75">
      <c r="B8" s="156" t="s">
        <v>88</v>
      </c>
      <c r="C8" s="65"/>
      <c r="D8" s="65"/>
      <c r="E8" s="65"/>
    </row>
    <row r="9" spans="2:15" s="8" customFormat="1" ht="13.5" thickBot="1">
      <c r="B9" s="46" t="s">
        <v>29</v>
      </c>
      <c r="C9" s="47"/>
      <c r="D9" s="47"/>
      <c r="E9" s="47"/>
      <c r="F9" s="45"/>
      <c r="O9" s="44"/>
    </row>
    <row r="10" spans="1:18" s="8" customFormat="1" ht="12.75" customHeight="1">
      <c r="A10" s="48"/>
      <c r="B10" s="322" t="s">
        <v>23</v>
      </c>
      <c r="C10" s="313" t="s">
        <v>12</v>
      </c>
      <c r="D10" s="49"/>
      <c r="E10" s="27"/>
      <c r="F10" s="27"/>
      <c r="G10" s="315" t="s">
        <v>0</v>
      </c>
      <c r="H10" s="317" t="s">
        <v>1</v>
      </c>
      <c r="I10" s="317"/>
      <c r="J10" s="318"/>
      <c r="K10" s="319" t="s">
        <v>2</v>
      </c>
      <c r="L10" s="317"/>
      <c r="M10" s="317"/>
      <c r="N10" s="317"/>
      <c r="O10" s="308" t="s">
        <v>51</v>
      </c>
      <c r="P10" s="310" t="s">
        <v>20</v>
      </c>
      <c r="Q10" s="310" t="s">
        <v>49</v>
      </c>
      <c r="R10" s="320" t="s">
        <v>50</v>
      </c>
    </row>
    <row r="11" spans="1:18" s="8" customFormat="1" ht="46.5" customHeight="1" thickBot="1">
      <c r="A11" s="50" t="s">
        <v>5</v>
      </c>
      <c r="B11" s="323"/>
      <c r="C11" s="314"/>
      <c r="D11" s="28" t="s">
        <v>13</v>
      </c>
      <c r="E11" s="29" t="s">
        <v>14</v>
      </c>
      <c r="F11" s="30" t="s">
        <v>15</v>
      </c>
      <c r="G11" s="316"/>
      <c r="H11" s="123" t="s">
        <v>6</v>
      </c>
      <c r="I11" s="124" t="s">
        <v>7</v>
      </c>
      <c r="J11" s="125" t="s">
        <v>8</v>
      </c>
      <c r="K11" s="126" t="s">
        <v>6</v>
      </c>
      <c r="L11" s="124" t="s">
        <v>7</v>
      </c>
      <c r="M11" s="124" t="s">
        <v>8</v>
      </c>
      <c r="N11" s="127" t="s">
        <v>9</v>
      </c>
      <c r="O11" s="309"/>
      <c r="P11" s="311"/>
      <c r="Q11" s="311"/>
      <c r="R11" s="321"/>
    </row>
    <row r="12" spans="1:18" s="8" customFormat="1" ht="12.75" customHeight="1">
      <c r="A12" s="167">
        <v>1</v>
      </c>
      <c r="B12" s="5" t="s">
        <v>57</v>
      </c>
      <c r="C12" s="3" t="s">
        <v>55</v>
      </c>
      <c r="D12" s="3">
        <v>1987</v>
      </c>
      <c r="E12" s="3" t="s">
        <v>11</v>
      </c>
      <c r="F12" s="3" t="s">
        <v>56</v>
      </c>
      <c r="G12" s="148">
        <f>IF(ISTEXT(B12),1," ")</f>
        <v>1</v>
      </c>
      <c r="H12" s="182">
        <v>0</v>
      </c>
      <c r="I12" s="182">
        <v>51</v>
      </c>
      <c r="J12" s="182">
        <v>0</v>
      </c>
      <c r="K12" s="182">
        <v>0</v>
      </c>
      <c r="L12" s="182">
        <v>53</v>
      </c>
      <c r="M12" s="182">
        <v>13</v>
      </c>
      <c r="N12" s="182">
        <v>68</v>
      </c>
      <c r="O12" s="1">
        <f aca="true" t="shared" si="0" ref="O12:O43">IF(AND(ISNUMBER(I12),ISNUMBER(L12)),(K12-H12)*60^2+(L12-I12)*60+(M12-J12)+(N12)/100," ")</f>
        <v>133.68</v>
      </c>
      <c r="P12" s="7">
        <v>0</v>
      </c>
      <c r="Q12" s="2">
        <f aca="true" t="shared" si="1" ref="Q12:Q43">IF(ISNUMBER(O12),O12+P12," ")</f>
        <v>133.68</v>
      </c>
      <c r="R12" s="216">
        <f>IF(AND(ISNUMBER(Q12),ISNUMBER(Q13)),MIN(Q12:Q13),IF(ISNUMBER(Q12),Q12,IF(ISNUMBER(Q13),Q13," ")))</f>
        <v>133.68</v>
      </c>
    </row>
    <row r="13" spans="1:18" s="8" customFormat="1" ht="12.75" customHeight="1">
      <c r="A13" s="167">
        <v>21</v>
      </c>
      <c r="B13" s="6" t="str">
        <f>B12</f>
        <v>Головинский Дмитрий</v>
      </c>
      <c r="C13" s="4"/>
      <c r="D13" s="4"/>
      <c r="E13" s="4"/>
      <c r="F13" s="4"/>
      <c r="G13" s="106">
        <v>2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">
        <f t="shared" si="0"/>
        <v>0</v>
      </c>
      <c r="P13" s="7">
        <v>999</v>
      </c>
      <c r="Q13" s="2">
        <f t="shared" si="1"/>
        <v>999</v>
      </c>
      <c r="R13" s="158">
        <f>R12</f>
        <v>133.68</v>
      </c>
    </row>
    <row r="14" spans="1:18" s="8" customFormat="1" ht="12.75" customHeight="1">
      <c r="A14" s="167">
        <v>2</v>
      </c>
      <c r="B14" s="173" t="s">
        <v>22</v>
      </c>
      <c r="C14" s="22" t="s">
        <v>55</v>
      </c>
      <c r="D14" s="22">
        <v>1995</v>
      </c>
      <c r="E14" s="22" t="s">
        <v>11</v>
      </c>
      <c r="F14" s="22" t="s">
        <v>56</v>
      </c>
      <c r="G14" s="148">
        <f>IF(ISTEXT(B14),1," ")</f>
        <v>1</v>
      </c>
      <c r="H14" s="182">
        <v>0</v>
      </c>
      <c r="I14" s="182">
        <v>49</v>
      </c>
      <c r="J14" s="182">
        <v>0</v>
      </c>
      <c r="K14" s="182">
        <v>0</v>
      </c>
      <c r="L14" s="182">
        <v>51</v>
      </c>
      <c r="M14" s="182">
        <v>19</v>
      </c>
      <c r="N14" s="182">
        <v>39</v>
      </c>
      <c r="O14" s="1">
        <f t="shared" si="0"/>
        <v>139.39</v>
      </c>
      <c r="P14" s="7">
        <v>6</v>
      </c>
      <c r="Q14" s="2">
        <f t="shared" si="1"/>
        <v>145.39</v>
      </c>
      <c r="R14" s="157">
        <f>IF(AND(ISNUMBER(Q14),ISNUMBER(Q15)),MIN(Q14:Q15),IF(ISNUMBER(Q14),Q14,IF(ISNUMBER(Q15),Q15," ")))</f>
        <v>145.39</v>
      </c>
    </row>
    <row r="15" spans="1:18" s="8" customFormat="1" ht="12.75" customHeight="1">
      <c r="A15" s="167">
        <v>70</v>
      </c>
      <c r="B15" s="169" t="str">
        <f>B14</f>
        <v>Шишко Артем</v>
      </c>
      <c r="C15" s="4"/>
      <c r="D15" s="4"/>
      <c r="E15" s="4"/>
      <c r="F15" s="4"/>
      <c r="G15" s="106">
        <v>2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">
        <f t="shared" si="0"/>
        <v>0</v>
      </c>
      <c r="P15" s="7">
        <v>999</v>
      </c>
      <c r="Q15" s="2">
        <f t="shared" si="1"/>
        <v>999</v>
      </c>
      <c r="R15" s="158">
        <f>R14</f>
        <v>145.39</v>
      </c>
    </row>
    <row r="16" spans="1:18" s="8" customFormat="1" ht="12.75">
      <c r="A16" s="167">
        <v>3</v>
      </c>
      <c r="B16" s="168" t="s">
        <v>64</v>
      </c>
      <c r="C16" s="3" t="s">
        <v>55</v>
      </c>
      <c r="D16" s="3">
        <v>1994</v>
      </c>
      <c r="E16" s="3" t="s">
        <v>11</v>
      </c>
      <c r="F16" s="3" t="s">
        <v>18</v>
      </c>
      <c r="G16" s="148">
        <f>IF(ISTEXT(B16),1," ")</f>
        <v>1</v>
      </c>
      <c r="H16" s="182">
        <v>0</v>
      </c>
      <c r="I16" s="182">
        <v>50</v>
      </c>
      <c r="J16" s="182">
        <v>0</v>
      </c>
      <c r="K16" s="182">
        <v>0</v>
      </c>
      <c r="L16" s="182">
        <v>52</v>
      </c>
      <c r="M16" s="182">
        <v>25</v>
      </c>
      <c r="N16" s="182">
        <v>23</v>
      </c>
      <c r="O16" s="1">
        <f t="shared" si="0"/>
        <v>145.23</v>
      </c>
      <c r="P16" s="7">
        <v>2</v>
      </c>
      <c r="Q16" s="2">
        <f t="shared" si="1"/>
        <v>147.23</v>
      </c>
      <c r="R16" s="157">
        <f>IF(AND(ISNUMBER(Q16),ISNUMBER(Q17)),MIN(Q16:Q17),IF(ISNUMBER(Q16),Q16,IF(ISNUMBER(Q17),Q17," ")))</f>
        <v>147.23</v>
      </c>
    </row>
    <row r="17" spans="1:18" s="8" customFormat="1" ht="12.75">
      <c r="A17" s="167">
        <v>199</v>
      </c>
      <c r="B17" s="171" t="str">
        <f>B16</f>
        <v>Шмидт Никита</v>
      </c>
      <c r="C17" s="17"/>
      <c r="D17" s="17"/>
      <c r="E17" s="17"/>
      <c r="F17" s="17"/>
      <c r="G17" s="106">
        <v>2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">
        <f t="shared" si="0"/>
        <v>0</v>
      </c>
      <c r="P17" s="7">
        <v>999</v>
      </c>
      <c r="Q17" s="2">
        <f t="shared" si="1"/>
        <v>999</v>
      </c>
      <c r="R17" s="158">
        <f>R16</f>
        <v>147.23</v>
      </c>
    </row>
    <row r="18" spans="1:18" s="8" customFormat="1" ht="12.75">
      <c r="A18" s="167">
        <v>4</v>
      </c>
      <c r="B18" s="168" t="s">
        <v>61</v>
      </c>
      <c r="C18" s="3" t="s">
        <v>16</v>
      </c>
      <c r="D18" s="3">
        <v>1993</v>
      </c>
      <c r="E18" s="3" t="s">
        <v>11</v>
      </c>
      <c r="F18" s="3" t="s">
        <v>18</v>
      </c>
      <c r="G18" s="148">
        <f>IF(ISTEXT(B18),1," ")</f>
        <v>1</v>
      </c>
      <c r="H18" s="182">
        <v>0</v>
      </c>
      <c r="I18" s="182">
        <v>47</v>
      </c>
      <c r="J18" s="182">
        <v>0</v>
      </c>
      <c r="K18" s="182">
        <v>0</v>
      </c>
      <c r="L18" s="182">
        <v>49</v>
      </c>
      <c r="M18" s="182">
        <v>27</v>
      </c>
      <c r="N18" s="182">
        <v>25</v>
      </c>
      <c r="O18" s="1">
        <f t="shared" si="0"/>
        <v>147.25</v>
      </c>
      <c r="P18" s="7">
        <v>0</v>
      </c>
      <c r="Q18" s="2">
        <f t="shared" si="1"/>
        <v>147.25</v>
      </c>
      <c r="R18" s="157">
        <f>IF(AND(ISNUMBER(Q18),ISNUMBER(Q19)),MIN(Q18:Q19),IF(ISNUMBER(Q18),Q18,IF(ISNUMBER(Q19),Q19," ")))</f>
        <v>147.25</v>
      </c>
    </row>
    <row r="19" spans="1:18" s="8" customFormat="1" ht="12.75">
      <c r="A19" s="167">
        <v>133</v>
      </c>
      <c r="B19" s="169" t="str">
        <f>B18</f>
        <v>Шишко Роман</v>
      </c>
      <c r="C19" s="4"/>
      <c r="D19" s="4"/>
      <c r="E19" s="4"/>
      <c r="F19" s="4"/>
      <c r="G19" s="106">
        <v>2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">
        <f t="shared" si="0"/>
        <v>0</v>
      </c>
      <c r="P19" s="7">
        <v>999</v>
      </c>
      <c r="Q19" s="2">
        <f t="shared" si="1"/>
        <v>999</v>
      </c>
      <c r="R19" s="158">
        <f>R18</f>
        <v>147.25</v>
      </c>
    </row>
    <row r="20" spans="1:18" s="8" customFormat="1" ht="12.75">
      <c r="A20" s="167">
        <v>5</v>
      </c>
      <c r="B20" s="170" t="s">
        <v>62</v>
      </c>
      <c r="C20" s="3" t="s">
        <v>55</v>
      </c>
      <c r="D20" s="3">
        <v>1994</v>
      </c>
      <c r="E20" s="3" t="s">
        <v>10</v>
      </c>
      <c r="F20" s="3" t="s">
        <v>32</v>
      </c>
      <c r="G20" s="148">
        <f>IF(ISTEXT(B20),1," ")</f>
        <v>1</v>
      </c>
      <c r="H20" s="182">
        <v>0</v>
      </c>
      <c r="I20" s="182">
        <v>48</v>
      </c>
      <c r="J20" s="182">
        <v>0</v>
      </c>
      <c r="K20" s="182">
        <v>0</v>
      </c>
      <c r="L20" s="182">
        <v>50</v>
      </c>
      <c r="M20" s="182">
        <v>28</v>
      </c>
      <c r="N20" s="182">
        <v>67</v>
      </c>
      <c r="O20" s="1">
        <f t="shared" si="0"/>
        <v>148.67</v>
      </c>
      <c r="P20" s="7">
        <v>0</v>
      </c>
      <c r="Q20" s="2">
        <f t="shared" si="1"/>
        <v>148.67</v>
      </c>
      <c r="R20" s="157">
        <f>IF(AND(ISNUMBER(Q20),ISNUMBER(Q21)),MIN(Q20:Q21),IF(ISNUMBER(Q20),Q20,IF(ISNUMBER(Q21),Q21," ")))</f>
        <v>148.67</v>
      </c>
    </row>
    <row r="21" spans="1:18" s="8" customFormat="1" ht="12.75">
      <c r="A21" s="167">
        <v>141</v>
      </c>
      <c r="B21" s="169" t="str">
        <f>B20</f>
        <v>Третьяк Павел</v>
      </c>
      <c r="C21" s="4"/>
      <c r="D21" s="4"/>
      <c r="E21" s="4"/>
      <c r="F21" s="4"/>
      <c r="G21" s="106">
        <v>2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">
        <f t="shared" si="0"/>
        <v>0</v>
      </c>
      <c r="P21" s="7">
        <v>999</v>
      </c>
      <c r="Q21" s="2">
        <f t="shared" si="1"/>
        <v>999</v>
      </c>
      <c r="R21" s="158">
        <f>R20</f>
        <v>148.67</v>
      </c>
    </row>
    <row r="22" spans="1:18" s="8" customFormat="1" ht="12.75">
      <c r="A22" s="167">
        <v>6</v>
      </c>
      <c r="B22" s="170" t="s">
        <v>76</v>
      </c>
      <c r="C22" s="3" t="s">
        <v>55</v>
      </c>
      <c r="D22" s="3">
        <v>1982</v>
      </c>
      <c r="E22" s="3" t="s">
        <v>10</v>
      </c>
      <c r="F22" s="3" t="s">
        <v>35</v>
      </c>
      <c r="G22" s="148">
        <f>IF(ISTEXT(B22),1," ")</f>
        <v>1</v>
      </c>
      <c r="H22" s="182">
        <v>0</v>
      </c>
      <c r="I22" s="182">
        <v>45</v>
      </c>
      <c r="J22" s="182">
        <v>0</v>
      </c>
      <c r="K22" s="182">
        <v>0</v>
      </c>
      <c r="L22" s="182">
        <v>47</v>
      </c>
      <c r="M22" s="182">
        <v>33</v>
      </c>
      <c r="N22" s="182">
        <v>19</v>
      </c>
      <c r="O22" s="1">
        <f t="shared" si="0"/>
        <v>153.19</v>
      </c>
      <c r="P22" s="7">
        <v>0</v>
      </c>
      <c r="Q22" s="2">
        <f t="shared" si="1"/>
        <v>153.19</v>
      </c>
      <c r="R22" s="157">
        <f>IF(AND(ISNUMBER(Q22),ISNUMBER(Q23)),MIN(Q22:Q23),IF(ISNUMBER(Q22),Q22,IF(ISNUMBER(Q23),Q23," ")))</f>
        <v>153.19</v>
      </c>
    </row>
    <row r="23" spans="1:18" s="8" customFormat="1" ht="12.75">
      <c r="A23" s="167">
        <v>10</v>
      </c>
      <c r="B23" s="169" t="str">
        <f>B22</f>
        <v>Головаченко Сергей</v>
      </c>
      <c r="C23" s="4"/>
      <c r="D23" s="4"/>
      <c r="E23" s="4"/>
      <c r="F23" s="4"/>
      <c r="G23" s="106">
        <v>2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">
        <f t="shared" si="0"/>
        <v>0</v>
      </c>
      <c r="P23" s="7">
        <v>999</v>
      </c>
      <c r="Q23" s="2">
        <f t="shared" si="1"/>
        <v>999</v>
      </c>
      <c r="R23" s="158">
        <f>R22</f>
        <v>153.19</v>
      </c>
    </row>
    <row r="24" spans="1:18" s="8" customFormat="1" ht="12.75">
      <c r="A24" s="167">
        <v>7</v>
      </c>
      <c r="B24" s="5" t="s">
        <v>58</v>
      </c>
      <c r="C24" s="3" t="s">
        <v>55</v>
      </c>
      <c r="D24" s="3">
        <v>1962</v>
      </c>
      <c r="E24" s="3" t="s">
        <v>11</v>
      </c>
      <c r="F24" s="3" t="s">
        <v>59</v>
      </c>
      <c r="G24" s="148">
        <f>IF(ISTEXT(B24),1," ")</f>
        <v>1</v>
      </c>
      <c r="H24" s="182">
        <v>0</v>
      </c>
      <c r="I24" s="182">
        <v>41</v>
      </c>
      <c r="J24" s="182">
        <v>0</v>
      </c>
      <c r="K24" s="182">
        <v>0</v>
      </c>
      <c r="L24" s="182">
        <v>43</v>
      </c>
      <c r="M24" s="182">
        <v>35</v>
      </c>
      <c r="N24" s="182">
        <v>11</v>
      </c>
      <c r="O24" s="1">
        <f t="shared" si="0"/>
        <v>155.11</v>
      </c>
      <c r="P24" s="7">
        <v>0</v>
      </c>
      <c r="Q24" s="2">
        <f t="shared" si="1"/>
        <v>155.11</v>
      </c>
      <c r="R24" s="157">
        <f>IF(AND(ISNUMBER(Q24),ISNUMBER(Q25)),MIN(Q24:Q25),IF(ISNUMBER(Q24),Q24,IF(ISNUMBER(Q25),Q25," ")))</f>
        <v>155.11</v>
      </c>
    </row>
    <row r="25" spans="1:18" s="8" customFormat="1" ht="12.75">
      <c r="A25" s="167">
        <v>13</v>
      </c>
      <c r="B25" s="6" t="str">
        <f>B24</f>
        <v>Головачев Александр</v>
      </c>
      <c r="C25" s="4"/>
      <c r="D25" s="4"/>
      <c r="E25" s="4"/>
      <c r="F25" s="17"/>
      <c r="G25" s="106">
        <v>2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">
        <f t="shared" si="0"/>
        <v>0</v>
      </c>
      <c r="P25" s="7">
        <v>999</v>
      </c>
      <c r="Q25" s="2">
        <f t="shared" si="1"/>
        <v>999</v>
      </c>
      <c r="R25" s="159">
        <f>R24</f>
        <v>155.11</v>
      </c>
    </row>
    <row r="26" spans="1:18" s="8" customFormat="1" ht="12.75">
      <c r="A26" s="167">
        <v>8</v>
      </c>
      <c r="B26" s="236" t="s">
        <v>36</v>
      </c>
      <c r="C26" s="3" t="s">
        <v>16</v>
      </c>
      <c r="D26" s="3">
        <v>1998</v>
      </c>
      <c r="E26" s="3" t="s">
        <v>10</v>
      </c>
      <c r="F26" s="3" t="s">
        <v>35</v>
      </c>
      <c r="G26" s="148">
        <f>IF(ISTEXT(B26),1," ")</f>
        <v>1</v>
      </c>
      <c r="H26" s="182">
        <v>0</v>
      </c>
      <c r="I26" s="182">
        <v>46</v>
      </c>
      <c r="J26" s="182">
        <v>0</v>
      </c>
      <c r="K26" s="182">
        <v>0</v>
      </c>
      <c r="L26" s="182">
        <v>48</v>
      </c>
      <c r="M26" s="182">
        <v>36</v>
      </c>
      <c r="N26" s="182">
        <v>17</v>
      </c>
      <c r="O26" s="1">
        <f t="shared" si="0"/>
        <v>156.17</v>
      </c>
      <c r="P26" s="7">
        <v>0</v>
      </c>
      <c r="Q26" s="244">
        <f t="shared" si="1"/>
        <v>156.17</v>
      </c>
      <c r="R26" s="157">
        <f>IF(AND(ISNUMBER(Q26),ISNUMBER(Q27)),MIN(Q26:Q27),IF(ISNUMBER(Q26),Q26,IF(ISNUMBER(Q27),Q27," ")))</f>
        <v>156.17</v>
      </c>
    </row>
    <row r="27" spans="1:18" s="8" customFormat="1" ht="12.75">
      <c r="A27" s="167">
        <v>45</v>
      </c>
      <c r="B27" s="237" t="str">
        <f>B26</f>
        <v>Соболев Петр</v>
      </c>
      <c r="C27" s="4"/>
      <c r="D27" s="4"/>
      <c r="E27" s="4"/>
      <c r="F27" s="128"/>
      <c r="G27" s="238">
        <v>2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">
        <f t="shared" si="0"/>
        <v>0</v>
      </c>
      <c r="P27" s="7">
        <v>999</v>
      </c>
      <c r="Q27" s="245">
        <f t="shared" si="1"/>
        <v>999</v>
      </c>
      <c r="R27" s="159">
        <f>R26</f>
        <v>156.17</v>
      </c>
    </row>
    <row r="28" spans="1:18" s="8" customFormat="1" ht="12.75">
      <c r="A28" s="167">
        <v>9</v>
      </c>
      <c r="B28" s="173" t="s">
        <v>97</v>
      </c>
      <c r="C28" s="22" t="s">
        <v>16</v>
      </c>
      <c r="D28" s="22">
        <v>1994</v>
      </c>
      <c r="E28" s="22" t="s">
        <v>11</v>
      </c>
      <c r="F28" s="22" t="s">
        <v>18</v>
      </c>
      <c r="G28" s="148">
        <f>IF(ISTEXT(B28),1," ")</f>
        <v>1</v>
      </c>
      <c r="H28" s="182">
        <v>0</v>
      </c>
      <c r="I28" s="182">
        <v>40</v>
      </c>
      <c r="J28" s="182">
        <v>0</v>
      </c>
      <c r="K28" s="182">
        <v>0</v>
      </c>
      <c r="L28" s="182">
        <v>42</v>
      </c>
      <c r="M28" s="182">
        <v>39</v>
      </c>
      <c r="N28" s="182">
        <v>75</v>
      </c>
      <c r="O28" s="1">
        <f t="shared" si="0"/>
        <v>159.75</v>
      </c>
      <c r="P28" s="7">
        <v>2</v>
      </c>
      <c r="Q28" s="211">
        <f t="shared" si="1"/>
        <v>161.75</v>
      </c>
      <c r="R28" s="160">
        <f>IF(AND(ISNUMBER(Q28),ISNUMBER(Q29)),MIN(Q28:Q29),IF(ISNUMBER(Q28),Q28,IF(ISNUMBER(Q29),Q29," ")))</f>
        <v>161.75</v>
      </c>
    </row>
    <row r="29" spans="1:18" s="8" customFormat="1" ht="12.75">
      <c r="A29" s="167">
        <v>78</v>
      </c>
      <c r="B29" s="169" t="str">
        <f>B28</f>
        <v>Павлюченко Дмитрий</v>
      </c>
      <c r="C29" s="4"/>
      <c r="D29" s="4"/>
      <c r="E29" s="4"/>
      <c r="F29" s="4"/>
      <c r="G29" s="106">
        <v>2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">
        <f t="shared" si="0"/>
        <v>0</v>
      </c>
      <c r="P29" s="7">
        <v>999</v>
      </c>
      <c r="Q29" s="2">
        <f t="shared" si="1"/>
        <v>999</v>
      </c>
      <c r="R29" s="158">
        <f>R28</f>
        <v>161.75</v>
      </c>
    </row>
    <row r="30" spans="1:18" s="8" customFormat="1" ht="12.75">
      <c r="A30" s="167">
        <v>10</v>
      </c>
      <c r="B30" s="305" t="s">
        <v>77</v>
      </c>
      <c r="C30" s="22" t="s">
        <v>16</v>
      </c>
      <c r="D30" s="22">
        <v>1983</v>
      </c>
      <c r="E30" s="22" t="s">
        <v>11</v>
      </c>
      <c r="F30" s="22" t="s">
        <v>42</v>
      </c>
      <c r="G30" s="148">
        <f>IF(ISTEXT(B30),1," ")</f>
        <v>1</v>
      </c>
      <c r="H30" s="182">
        <v>0</v>
      </c>
      <c r="I30" s="182">
        <v>43</v>
      </c>
      <c r="J30" s="182">
        <v>0</v>
      </c>
      <c r="K30" s="182">
        <v>0</v>
      </c>
      <c r="L30" s="182">
        <v>45</v>
      </c>
      <c r="M30" s="182">
        <v>38</v>
      </c>
      <c r="N30" s="182">
        <v>33</v>
      </c>
      <c r="O30" s="1">
        <f t="shared" si="0"/>
        <v>158.33</v>
      </c>
      <c r="P30" s="7">
        <v>4</v>
      </c>
      <c r="Q30" s="2">
        <f t="shared" si="1"/>
        <v>162.33</v>
      </c>
      <c r="R30" s="157">
        <f>IF(AND(ISNUMBER(Q30),ISNUMBER(Q31)),MIN(Q30:Q31),IF(ISNUMBER(Q30),Q30,IF(ISNUMBER(Q31),Q31," ")))</f>
        <v>162.33</v>
      </c>
    </row>
    <row r="31" spans="1:18" s="8" customFormat="1" ht="13.5" thickBot="1">
      <c r="A31" s="172">
        <v>188</v>
      </c>
      <c r="B31" s="43" t="str">
        <f>B30</f>
        <v>Толкачев Николай</v>
      </c>
      <c r="C31" s="42"/>
      <c r="D31" s="42"/>
      <c r="E31" s="42"/>
      <c r="F31" s="42"/>
      <c r="G31" s="109">
        <v>2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58">
        <f t="shared" si="0"/>
        <v>0</v>
      </c>
      <c r="P31" s="59">
        <v>999</v>
      </c>
      <c r="Q31" s="60">
        <f t="shared" si="1"/>
        <v>999</v>
      </c>
      <c r="R31" s="186">
        <f>R30</f>
        <v>162.33</v>
      </c>
    </row>
    <row r="32" spans="1:18" s="8" customFormat="1" ht="12.75">
      <c r="A32" s="207">
        <v>11</v>
      </c>
      <c r="B32" s="173" t="s">
        <v>79</v>
      </c>
      <c r="C32" s="22" t="s">
        <v>17</v>
      </c>
      <c r="D32" s="22">
        <v>1992</v>
      </c>
      <c r="E32" s="22" t="s">
        <v>11</v>
      </c>
      <c r="F32" s="22" t="s">
        <v>42</v>
      </c>
      <c r="G32" s="148">
        <f>IF(ISTEXT(B32),1," ")</f>
        <v>1</v>
      </c>
      <c r="H32" s="208">
        <v>0</v>
      </c>
      <c r="I32" s="208">
        <v>34</v>
      </c>
      <c r="J32" s="208">
        <v>0</v>
      </c>
      <c r="K32" s="208">
        <v>0</v>
      </c>
      <c r="L32" s="208">
        <v>36</v>
      </c>
      <c r="M32" s="208">
        <v>46</v>
      </c>
      <c r="N32" s="208">
        <v>5</v>
      </c>
      <c r="O32" s="209">
        <f t="shared" si="0"/>
        <v>166.05</v>
      </c>
      <c r="P32" s="210">
        <v>2</v>
      </c>
      <c r="Q32" s="211">
        <f t="shared" si="1"/>
        <v>168.05</v>
      </c>
      <c r="R32" s="160">
        <f>IF(AND(ISNUMBER(Q32),ISNUMBER(Q33)),MIN(Q32:Q33),IF(ISNUMBER(Q32),Q32,IF(ISNUMBER(Q33),Q33," ")))</f>
        <v>168.05</v>
      </c>
    </row>
    <row r="33" spans="1:18" s="8" customFormat="1" ht="12.75">
      <c r="A33" s="167">
        <v>81</v>
      </c>
      <c r="B33" s="169" t="str">
        <f>B32</f>
        <v>Семенов Евгений</v>
      </c>
      <c r="C33" s="4"/>
      <c r="D33" s="4"/>
      <c r="E33" s="4"/>
      <c r="F33" s="4"/>
      <c r="G33" s="106">
        <v>2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">
        <f t="shared" si="0"/>
        <v>0</v>
      </c>
      <c r="P33" s="7">
        <v>999</v>
      </c>
      <c r="Q33" s="2">
        <f t="shared" si="1"/>
        <v>999</v>
      </c>
      <c r="R33" s="158">
        <f>R32</f>
        <v>168.05</v>
      </c>
    </row>
    <row r="34" spans="1:18" s="8" customFormat="1" ht="12.75">
      <c r="A34" s="167">
        <v>12</v>
      </c>
      <c r="B34" s="5" t="s">
        <v>44</v>
      </c>
      <c r="C34" s="3" t="s">
        <v>17</v>
      </c>
      <c r="D34" s="3">
        <v>2001</v>
      </c>
      <c r="E34" s="3" t="s">
        <v>10</v>
      </c>
      <c r="F34" s="3" t="s">
        <v>35</v>
      </c>
      <c r="G34" s="148">
        <f>IF(ISTEXT(B34),1," ")</f>
        <v>1</v>
      </c>
      <c r="H34" s="182">
        <v>0</v>
      </c>
      <c r="I34" s="182">
        <v>35</v>
      </c>
      <c r="J34" s="182">
        <v>0</v>
      </c>
      <c r="K34" s="182">
        <v>0</v>
      </c>
      <c r="L34" s="182">
        <v>37</v>
      </c>
      <c r="M34" s="182">
        <v>52</v>
      </c>
      <c r="N34" s="182">
        <v>13</v>
      </c>
      <c r="O34" s="1">
        <f t="shared" si="0"/>
        <v>172.13</v>
      </c>
      <c r="P34" s="7">
        <v>6</v>
      </c>
      <c r="Q34" s="2">
        <f t="shared" si="1"/>
        <v>178.13</v>
      </c>
      <c r="R34" s="157">
        <f>IF(AND(ISNUMBER(Q34),ISNUMBER(Q35)),MIN(Q34:Q35),IF(ISNUMBER(Q34),Q34,IF(ISNUMBER(Q35),Q35," ")))</f>
        <v>178.13</v>
      </c>
    </row>
    <row r="35" spans="1:18" s="8" customFormat="1" ht="12.75">
      <c r="A35" s="167">
        <v>100</v>
      </c>
      <c r="B35" s="6" t="str">
        <f>B34</f>
        <v>Калинчик Кирилл</v>
      </c>
      <c r="C35" s="4"/>
      <c r="D35" s="4"/>
      <c r="E35" s="4"/>
      <c r="F35" s="4"/>
      <c r="G35" s="106">
        <v>2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">
        <f t="shared" si="0"/>
        <v>0</v>
      </c>
      <c r="P35" s="7">
        <v>999</v>
      </c>
      <c r="Q35" s="2">
        <f t="shared" si="1"/>
        <v>999</v>
      </c>
      <c r="R35" s="158">
        <f>R34</f>
        <v>178.13</v>
      </c>
    </row>
    <row r="36" spans="1:18" s="8" customFormat="1" ht="12.75">
      <c r="A36" s="167">
        <v>13</v>
      </c>
      <c r="B36" s="168" t="s">
        <v>80</v>
      </c>
      <c r="C36" s="3">
        <v>1</v>
      </c>
      <c r="D36" s="3">
        <v>1995</v>
      </c>
      <c r="E36" s="3" t="s">
        <v>10</v>
      </c>
      <c r="F36" s="161" t="s">
        <v>35</v>
      </c>
      <c r="G36" s="148">
        <f>IF(ISTEXT(B36),1," ")</f>
        <v>1</v>
      </c>
      <c r="H36" s="182">
        <v>0</v>
      </c>
      <c r="I36" s="182">
        <v>36</v>
      </c>
      <c r="J36" s="182">
        <v>0</v>
      </c>
      <c r="K36" s="182">
        <v>0</v>
      </c>
      <c r="L36" s="182">
        <v>38</v>
      </c>
      <c r="M36" s="182">
        <v>54</v>
      </c>
      <c r="N36" s="182">
        <v>98</v>
      </c>
      <c r="O36" s="1">
        <f t="shared" si="0"/>
        <v>174.98</v>
      </c>
      <c r="P36" s="7">
        <v>4</v>
      </c>
      <c r="Q36" s="2">
        <f t="shared" si="1"/>
        <v>178.98</v>
      </c>
      <c r="R36" s="157">
        <f>IF(AND(ISNUMBER(Q36),ISNUMBER(Q37)),MIN(Q36:Q37),IF(ISNUMBER(Q36),Q36,IF(ISNUMBER(Q37),Q37," ")))</f>
        <v>178.98</v>
      </c>
    </row>
    <row r="37" spans="1:18" s="8" customFormat="1" ht="12.75">
      <c r="A37" s="167">
        <v>16</v>
      </c>
      <c r="B37" s="169" t="str">
        <f>B36</f>
        <v>Потапенок Виталий</v>
      </c>
      <c r="C37" s="4"/>
      <c r="D37" s="4"/>
      <c r="E37" s="4"/>
      <c r="F37" s="128"/>
      <c r="G37" s="106">
        <v>2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">
        <f t="shared" si="0"/>
        <v>0</v>
      </c>
      <c r="P37" s="7">
        <v>999</v>
      </c>
      <c r="Q37" s="2">
        <f t="shared" si="1"/>
        <v>999</v>
      </c>
      <c r="R37" s="158">
        <f>R36</f>
        <v>178.98</v>
      </c>
    </row>
    <row r="38" spans="1:18" s="8" customFormat="1" ht="12.75">
      <c r="A38" s="167">
        <v>14</v>
      </c>
      <c r="B38" s="168" t="s">
        <v>41</v>
      </c>
      <c r="C38" s="3">
        <v>1</v>
      </c>
      <c r="D38" s="3">
        <v>1999</v>
      </c>
      <c r="E38" s="3" t="s">
        <v>11</v>
      </c>
      <c r="F38" s="161" t="s">
        <v>18</v>
      </c>
      <c r="G38" s="148">
        <f>IF(ISTEXT(B38),1," ")</f>
        <v>1</v>
      </c>
      <c r="H38" s="182">
        <v>0</v>
      </c>
      <c r="I38" s="182">
        <v>42</v>
      </c>
      <c r="J38" s="182">
        <v>0</v>
      </c>
      <c r="K38" s="182">
        <v>0</v>
      </c>
      <c r="L38" s="182">
        <v>44</v>
      </c>
      <c r="M38" s="182">
        <v>51</v>
      </c>
      <c r="N38" s="182">
        <v>6</v>
      </c>
      <c r="O38" s="1">
        <f t="shared" si="0"/>
        <v>171.06</v>
      </c>
      <c r="P38" s="7">
        <v>8</v>
      </c>
      <c r="Q38" s="2">
        <f t="shared" si="1"/>
        <v>179.06</v>
      </c>
      <c r="R38" s="157">
        <f>IF(AND(ISNUMBER(Q38),ISNUMBER(Q39)),MIN(Q38:Q39),IF(ISNUMBER(Q38),Q38,IF(ISNUMBER(Q39),Q39," ")))</f>
        <v>179.06</v>
      </c>
    </row>
    <row r="39" spans="1:18" s="8" customFormat="1" ht="12.75">
      <c r="A39" s="167">
        <v>192</v>
      </c>
      <c r="B39" s="169" t="str">
        <f>B38</f>
        <v>Ерошов Владислав</v>
      </c>
      <c r="C39" s="4"/>
      <c r="D39" s="4"/>
      <c r="E39" s="4"/>
      <c r="F39" s="128"/>
      <c r="G39" s="106">
        <v>2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">
        <f t="shared" si="0"/>
        <v>0</v>
      </c>
      <c r="P39" s="7">
        <v>999</v>
      </c>
      <c r="Q39" s="2">
        <f t="shared" si="1"/>
        <v>999</v>
      </c>
      <c r="R39" s="158">
        <f>R38</f>
        <v>179.06</v>
      </c>
    </row>
    <row r="40" spans="1:18" s="8" customFormat="1" ht="12.75">
      <c r="A40" s="167">
        <v>15</v>
      </c>
      <c r="B40" s="5" t="s">
        <v>94</v>
      </c>
      <c r="C40" s="3" t="s">
        <v>17</v>
      </c>
      <c r="D40" s="3">
        <v>1994</v>
      </c>
      <c r="E40" s="3" t="s">
        <v>11</v>
      </c>
      <c r="F40" s="161" t="s">
        <v>63</v>
      </c>
      <c r="G40" s="148">
        <f>IF(ISTEXT(B40),1," ")</f>
        <v>1</v>
      </c>
      <c r="H40" s="182">
        <v>0</v>
      </c>
      <c r="I40" s="182">
        <v>39</v>
      </c>
      <c r="J40" s="182">
        <v>0</v>
      </c>
      <c r="K40" s="182">
        <v>0</v>
      </c>
      <c r="L40" s="182">
        <v>41</v>
      </c>
      <c r="M40" s="182">
        <v>53</v>
      </c>
      <c r="N40" s="182">
        <v>21</v>
      </c>
      <c r="O40" s="1">
        <f t="shared" si="0"/>
        <v>173.21</v>
      </c>
      <c r="P40" s="7">
        <v>6</v>
      </c>
      <c r="Q40" s="2">
        <f t="shared" si="1"/>
        <v>179.21</v>
      </c>
      <c r="R40" s="157">
        <f>IF(AND(ISNUMBER(Q40),ISNUMBER(Q41)),MIN(Q40:Q41),IF(ISNUMBER(Q40),Q40,IF(ISNUMBER(Q41),Q41," ")))</f>
        <v>179.21</v>
      </c>
    </row>
    <row r="41" spans="1:18" s="8" customFormat="1" ht="12.75">
      <c r="A41" s="167">
        <v>26</v>
      </c>
      <c r="B41" s="6" t="str">
        <f>B40</f>
        <v>Крисковец Михаил</v>
      </c>
      <c r="C41" s="4"/>
      <c r="D41" s="4"/>
      <c r="E41" s="4"/>
      <c r="F41" s="4"/>
      <c r="G41" s="106">
        <v>2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">
        <f t="shared" si="0"/>
        <v>0</v>
      </c>
      <c r="P41" s="7">
        <v>999</v>
      </c>
      <c r="Q41" s="2">
        <f t="shared" si="1"/>
        <v>999</v>
      </c>
      <c r="R41" s="158">
        <f>R40</f>
        <v>179.21</v>
      </c>
    </row>
    <row r="42" spans="1:18" s="8" customFormat="1" ht="12.75">
      <c r="A42" s="167">
        <v>16</v>
      </c>
      <c r="B42" s="5" t="s">
        <v>95</v>
      </c>
      <c r="C42" s="3" t="s">
        <v>17</v>
      </c>
      <c r="D42" s="3">
        <v>1987</v>
      </c>
      <c r="E42" s="3" t="s">
        <v>11</v>
      </c>
      <c r="F42" s="3" t="s">
        <v>63</v>
      </c>
      <c r="G42" s="148">
        <f>IF(ISTEXT(B42),1," ")</f>
        <v>1</v>
      </c>
      <c r="H42" s="182">
        <v>0</v>
      </c>
      <c r="I42" s="182">
        <v>30</v>
      </c>
      <c r="J42" s="182">
        <v>0</v>
      </c>
      <c r="K42" s="182">
        <v>0</v>
      </c>
      <c r="L42" s="182">
        <v>33</v>
      </c>
      <c r="M42" s="182">
        <v>6</v>
      </c>
      <c r="N42" s="182">
        <v>88</v>
      </c>
      <c r="O42" s="1">
        <f t="shared" si="0"/>
        <v>186.88</v>
      </c>
      <c r="P42" s="7">
        <v>4</v>
      </c>
      <c r="Q42" s="2">
        <f t="shared" si="1"/>
        <v>190.88</v>
      </c>
      <c r="R42" s="157">
        <f>IF(AND(ISNUMBER(Q42),ISNUMBER(Q43)),MIN(Q42:Q43),IF(ISNUMBER(Q42),Q42,IF(ISNUMBER(Q43),Q43," ")))</f>
        <v>190.88</v>
      </c>
    </row>
    <row r="43" spans="1:18" s="8" customFormat="1" ht="12.75">
      <c r="A43" s="167">
        <v>122</v>
      </c>
      <c r="B43" s="6" t="str">
        <f>B42</f>
        <v>Фигурин Павел</v>
      </c>
      <c r="C43" s="4"/>
      <c r="D43" s="4"/>
      <c r="E43" s="4"/>
      <c r="F43" s="4"/>
      <c r="G43" s="106">
        <v>2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">
        <f t="shared" si="0"/>
        <v>0</v>
      </c>
      <c r="P43" s="7">
        <v>999</v>
      </c>
      <c r="Q43" s="2">
        <f t="shared" si="1"/>
        <v>999</v>
      </c>
      <c r="R43" s="158">
        <f>R42</f>
        <v>190.88</v>
      </c>
    </row>
    <row r="44" spans="1:18" s="8" customFormat="1" ht="12.75">
      <c r="A44" s="167">
        <v>17</v>
      </c>
      <c r="B44" s="5" t="s">
        <v>96</v>
      </c>
      <c r="C44" s="3">
        <v>1</v>
      </c>
      <c r="D44" s="3">
        <v>1961</v>
      </c>
      <c r="E44" s="3" t="s">
        <v>11</v>
      </c>
      <c r="F44" s="3" t="s">
        <v>59</v>
      </c>
      <c r="G44" s="148">
        <f>IF(ISTEXT(B44),1," ")</f>
        <v>1</v>
      </c>
      <c r="H44" s="182">
        <v>0</v>
      </c>
      <c r="I44" s="182">
        <v>31</v>
      </c>
      <c r="J44" s="182">
        <v>0</v>
      </c>
      <c r="K44" s="182">
        <v>0</v>
      </c>
      <c r="L44" s="182">
        <v>34</v>
      </c>
      <c r="M44" s="182">
        <v>9</v>
      </c>
      <c r="N44" s="182">
        <v>87</v>
      </c>
      <c r="O44" s="1">
        <f aca="true" t="shared" si="2" ref="O44:O69">IF(AND(ISNUMBER(I44),ISNUMBER(L44)),(K44-H44)*60^2+(L44-I44)*60+(M44-J44)+(N44)/100," ")</f>
        <v>189.87</v>
      </c>
      <c r="P44" s="7">
        <v>2</v>
      </c>
      <c r="Q44" s="2">
        <f aca="true" t="shared" si="3" ref="Q44:Q71">IF(ISNUMBER(O44),O44+P44," ")</f>
        <v>191.87</v>
      </c>
      <c r="R44" s="157">
        <f>IF(AND(ISNUMBER(Q44),ISNUMBER(Q45)),MIN(Q44:Q45),IF(ISNUMBER(Q44),Q44,IF(ISNUMBER(Q45),Q45," ")))</f>
        <v>191.87</v>
      </c>
    </row>
    <row r="45" spans="1:18" s="8" customFormat="1" ht="12.75">
      <c r="A45" s="167">
        <v>117</v>
      </c>
      <c r="B45" s="6" t="str">
        <f>B44</f>
        <v>Кустанович Геннадий</v>
      </c>
      <c r="C45" s="4"/>
      <c r="D45" s="4"/>
      <c r="E45" s="4"/>
      <c r="F45" s="4"/>
      <c r="G45" s="106">
        <v>2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">
        <f t="shared" si="2"/>
        <v>0</v>
      </c>
      <c r="P45" s="7">
        <v>999</v>
      </c>
      <c r="Q45" s="2">
        <f t="shared" si="3"/>
        <v>999</v>
      </c>
      <c r="R45" s="158">
        <f>R44</f>
        <v>191.87</v>
      </c>
    </row>
    <row r="46" spans="1:18" s="8" customFormat="1" ht="12.75">
      <c r="A46" s="167">
        <v>18</v>
      </c>
      <c r="B46" s="117" t="s">
        <v>43</v>
      </c>
      <c r="C46" s="22" t="s">
        <v>17</v>
      </c>
      <c r="D46" s="22">
        <v>2001</v>
      </c>
      <c r="E46" s="22" t="s">
        <v>10</v>
      </c>
      <c r="F46" s="163" t="s">
        <v>35</v>
      </c>
      <c r="G46" s="241">
        <f>IF(ISTEXT(B46),1," ")</f>
        <v>1</v>
      </c>
      <c r="H46" s="182">
        <v>0</v>
      </c>
      <c r="I46" s="182">
        <v>26</v>
      </c>
      <c r="J46" s="182">
        <v>0</v>
      </c>
      <c r="K46" s="182">
        <v>0</v>
      </c>
      <c r="L46" s="182">
        <v>29</v>
      </c>
      <c r="M46" s="182">
        <v>19</v>
      </c>
      <c r="N46" s="182">
        <v>86</v>
      </c>
      <c r="O46" s="1">
        <f t="shared" si="2"/>
        <v>199.86</v>
      </c>
      <c r="P46" s="7">
        <v>4</v>
      </c>
      <c r="Q46" s="2">
        <f t="shared" si="3"/>
        <v>203.86</v>
      </c>
      <c r="R46" s="157">
        <f>IF(AND(ISNUMBER(Q46),ISNUMBER(Q47)),MIN(Q46:Q47),IF(ISNUMBER(Q46),Q46,IF(ISNUMBER(Q47),Q47," ")))</f>
        <v>203.86</v>
      </c>
    </row>
    <row r="47" spans="1:18" s="8" customFormat="1" ht="12.75">
      <c r="A47" s="167">
        <v>118</v>
      </c>
      <c r="B47" s="6" t="str">
        <f>B46</f>
        <v>Петриченко Евгений</v>
      </c>
      <c r="C47" s="4"/>
      <c r="D47" s="4"/>
      <c r="E47" s="4"/>
      <c r="F47" s="243"/>
      <c r="G47" s="242">
        <v>2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">
        <f t="shared" si="2"/>
        <v>0</v>
      </c>
      <c r="P47" s="7">
        <v>999</v>
      </c>
      <c r="Q47" s="2">
        <f t="shared" si="3"/>
        <v>999</v>
      </c>
      <c r="R47" s="158">
        <f>R46</f>
        <v>203.86</v>
      </c>
    </row>
    <row r="48" spans="1:18" s="8" customFormat="1" ht="12.75">
      <c r="A48" s="167">
        <v>19</v>
      </c>
      <c r="B48" s="5" t="s">
        <v>101</v>
      </c>
      <c r="C48" s="3" t="s">
        <v>17</v>
      </c>
      <c r="D48" s="3">
        <v>1978</v>
      </c>
      <c r="E48" s="3" t="s">
        <v>99</v>
      </c>
      <c r="F48" s="3" t="s">
        <v>100</v>
      </c>
      <c r="G48" s="148">
        <f>IF(ISTEXT(B48),1," ")</f>
        <v>1</v>
      </c>
      <c r="H48" s="182">
        <v>0</v>
      </c>
      <c r="I48" s="182">
        <v>24</v>
      </c>
      <c r="J48" s="182">
        <v>0</v>
      </c>
      <c r="K48" s="182">
        <v>0</v>
      </c>
      <c r="L48" s="182">
        <v>27</v>
      </c>
      <c r="M48" s="182">
        <v>18</v>
      </c>
      <c r="N48" s="182">
        <v>8</v>
      </c>
      <c r="O48" s="1">
        <f t="shared" si="2"/>
        <v>198.08</v>
      </c>
      <c r="P48" s="7">
        <v>6</v>
      </c>
      <c r="Q48" s="2">
        <f t="shared" si="3"/>
        <v>204.08</v>
      </c>
      <c r="R48" s="157">
        <f>IF(AND(ISNUMBER(Q48),ISNUMBER(Q49)),MIN(Q48:Q49),IF(ISNUMBER(Q48),Q48,IF(ISNUMBER(Q49),Q49," ")))</f>
        <v>204.08</v>
      </c>
    </row>
    <row r="49" spans="1:18" s="8" customFormat="1" ht="12.75">
      <c r="A49" s="167">
        <v>3</v>
      </c>
      <c r="B49" s="6" t="str">
        <f>B48</f>
        <v>Лукомский Евгений</v>
      </c>
      <c r="C49" s="4"/>
      <c r="D49" s="4"/>
      <c r="E49" s="4"/>
      <c r="F49" s="4"/>
      <c r="G49" s="106">
        <v>2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">
        <f t="shared" si="2"/>
        <v>0</v>
      </c>
      <c r="P49" s="7">
        <v>999</v>
      </c>
      <c r="Q49" s="2">
        <f t="shared" si="3"/>
        <v>999</v>
      </c>
      <c r="R49" s="158">
        <f>R48</f>
        <v>204.08</v>
      </c>
    </row>
    <row r="50" spans="1:18" s="8" customFormat="1" ht="12.75">
      <c r="A50" s="167">
        <v>20</v>
      </c>
      <c r="B50" s="5" t="s">
        <v>121</v>
      </c>
      <c r="C50" s="3" t="s">
        <v>17</v>
      </c>
      <c r="D50" s="3">
        <v>1999</v>
      </c>
      <c r="E50" s="3" t="s">
        <v>11</v>
      </c>
      <c r="F50" s="3" t="s">
        <v>63</v>
      </c>
      <c r="G50" s="148">
        <f>IF(ISTEXT(B50),1," ")</f>
        <v>1</v>
      </c>
      <c r="H50" s="182">
        <v>0</v>
      </c>
      <c r="I50" s="182">
        <v>29</v>
      </c>
      <c r="J50" s="182">
        <v>0</v>
      </c>
      <c r="K50" s="182">
        <v>0</v>
      </c>
      <c r="L50" s="182">
        <v>32</v>
      </c>
      <c r="M50" s="182">
        <v>23</v>
      </c>
      <c r="N50" s="182">
        <v>45</v>
      </c>
      <c r="O50" s="1">
        <f t="shared" si="2"/>
        <v>203.45</v>
      </c>
      <c r="P50" s="7">
        <v>2</v>
      </c>
      <c r="Q50" s="2">
        <f t="shared" si="3"/>
        <v>205.45</v>
      </c>
      <c r="R50" s="157">
        <f>IF(AND(ISNUMBER(Q50),ISNUMBER(Q51)),MIN(Q50:Q51),IF(ISNUMBER(Q50),Q50,IF(ISNUMBER(Q51),Q51," ")))</f>
        <v>205.45</v>
      </c>
    </row>
    <row r="51" spans="1:18" s="8" customFormat="1" ht="12.75">
      <c r="A51" s="167">
        <v>101</v>
      </c>
      <c r="B51" s="6" t="str">
        <f>B50</f>
        <v>Михайличенко Владимир</v>
      </c>
      <c r="C51" s="4"/>
      <c r="D51" s="4"/>
      <c r="E51" s="4"/>
      <c r="F51" s="4"/>
      <c r="G51" s="106">
        <v>2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">
        <f t="shared" si="2"/>
        <v>0</v>
      </c>
      <c r="P51" s="7">
        <v>999</v>
      </c>
      <c r="Q51" s="2">
        <f t="shared" si="3"/>
        <v>999</v>
      </c>
      <c r="R51" s="158">
        <f>R50</f>
        <v>205.45</v>
      </c>
    </row>
    <row r="52" spans="1:18" s="8" customFormat="1" ht="12.75">
      <c r="A52" s="167">
        <v>21</v>
      </c>
      <c r="B52" s="5" t="s">
        <v>120</v>
      </c>
      <c r="C52" s="3" t="s">
        <v>17</v>
      </c>
      <c r="D52" s="3">
        <v>1999</v>
      </c>
      <c r="E52" s="3" t="s">
        <v>11</v>
      </c>
      <c r="F52" s="3" t="s">
        <v>18</v>
      </c>
      <c r="G52" s="148">
        <f>IF(ISTEXT(B52),1," ")</f>
        <v>1</v>
      </c>
      <c r="H52" s="182">
        <v>0</v>
      </c>
      <c r="I52" s="182">
        <v>25</v>
      </c>
      <c r="J52" s="182">
        <v>0</v>
      </c>
      <c r="K52" s="182">
        <v>0</v>
      </c>
      <c r="L52" s="182">
        <v>28</v>
      </c>
      <c r="M52" s="182">
        <v>19</v>
      </c>
      <c r="N52" s="182">
        <v>86</v>
      </c>
      <c r="O52" s="1">
        <f t="shared" si="2"/>
        <v>199.86</v>
      </c>
      <c r="P52" s="7">
        <v>6</v>
      </c>
      <c r="Q52" s="2">
        <f t="shared" si="3"/>
        <v>205.86</v>
      </c>
      <c r="R52" s="157">
        <f>IF(AND(ISNUMBER(Q52),ISNUMBER(Q53)),MIN(Q52:Q53),IF(ISNUMBER(Q52),Q52,IF(ISNUMBER(Q53),Q53," ")))</f>
        <v>205.86</v>
      </c>
    </row>
    <row r="53" spans="1:18" s="8" customFormat="1" ht="12.75">
      <c r="A53" s="167">
        <v>37</v>
      </c>
      <c r="B53" s="6" t="str">
        <f>B52</f>
        <v>Михет Антон</v>
      </c>
      <c r="C53" s="4"/>
      <c r="D53" s="4"/>
      <c r="E53" s="4"/>
      <c r="F53" s="4"/>
      <c r="G53" s="106">
        <v>2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">
        <f t="shared" si="2"/>
        <v>0</v>
      </c>
      <c r="P53" s="7">
        <v>999</v>
      </c>
      <c r="Q53" s="2">
        <f t="shared" si="3"/>
        <v>999</v>
      </c>
      <c r="R53" s="158">
        <f>R52</f>
        <v>205.86</v>
      </c>
    </row>
    <row r="54" spans="1:18" s="8" customFormat="1" ht="12.75">
      <c r="A54" s="167">
        <v>22</v>
      </c>
      <c r="B54" s="5" t="s">
        <v>34</v>
      </c>
      <c r="C54" s="3" t="s">
        <v>16</v>
      </c>
      <c r="D54" s="3">
        <v>1998</v>
      </c>
      <c r="E54" s="3" t="s">
        <v>10</v>
      </c>
      <c r="F54" s="3" t="s">
        <v>35</v>
      </c>
      <c r="G54" s="148">
        <f>IF(ISTEXT(B54),1," ")</f>
        <v>1</v>
      </c>
      <c r="H54" s="182">
        <v>0</v>
      </c>
      <c r="I54" s="182">
        <v>33</v>
      </c>
      <c r="J54" s="182">
        <v>0</v>
      </c>
      <c r="K54" s="182">
        <v>0</v>
      </c>
      <c r="L54" s="182">
        <v>35</v>
      </c>
      <c r="M54" s="182">
        <v>43</v>
      </c>
      <c r="N54" s="182">
        <v>7</v>
      </c>
      <c r="O54" s="1">
        <f t="shared" si="2"/>
        <v>163.07</v>
      </c>
      <c r="P54" s="7">
        <v>52</v>
      </c>
      <c r="Q54" s="2">
        <f t="shared" si="3"/>
        <v>215.07</v>
      </c>
      <c r="R54" s="157">
        <f>IF(AND(ISNUMBER(Q54),ISNUMBER(Q55)),MIN(Q54:Q55),IF(ISNUMBER(Q54),Q54,IF(ISNUMBER(Q55),Q55," ")))</f>
        <v>215.07</v>
      </c>
    </row>
    <row r="55" spans="1:18" s="8" customFormat="1" ht="12.75">
      <c r="A55" s="167">
        <v>97</v>
      </c>
      <c r="B55" s="6" t="str">
        <f>B54</f>
        <v>Сколубович Игорь</v>
      </c>
      <c r="C55" s="4"/>
      <c r="D55" s="4"/>
      <c r="E55" s="4"/>
      <c r="F55" s="4"/>
      <c r="G55" s="106">
        <v>2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">
        <f t="shared" si="2"/>
        <v>0</v>
      </c>
      <c r="P55" s="7">
        <v>999</v>
      </c>
      <c r="Q55" s="2">
        <f t="shared" si="3"/>
        <v>999</v>
      </c>
      <c r="R55" s="158">
        <f>R54</f>
        <v>215.07</v>
      </c>
    </row>
    <row r="56" spans="1:18" s="8" customFormat="1" ht="12.75">
      <c r="A56" s="167">
        <v>23</v>
      </c>
      <c r="B56" s="5" t="s">
        <v>98</v>
      </c>
      <c r="C56" s="3" t="s">
        <v>17</v>
      </c>
      <c r="D56" s="3">
        <v>1988</v>
      </c>
      <c r="E56" s="3" t="s">
        <v>99</v>
      </c>
      <c r="F56" s="3" t="s">
        <v>100</v>
      </c>
      <c r="G56" s="148">
        <f>IF(ISTEXT(B56),1," ")</f>
        <v>1</v>
      </c>
      <c r="H56" s="182">
        <v>0</v>
      </c>
      <c r="I56" s="182">
        <v>52</v>
      </c>
      <c r="J56" s="182">
        <v>0</v>
      </c>
      <c r="K56" s="182">
        <v>0</v>
      </c>
      <c r="L56" s="182">
        <v>55</v>
      </c>
      <c r="M56" s="182">
        <v>44</v>
      </c>
      <c r="N56" s="182">
        <v>98</v>
      </c>
      <c r="O56" s="1">
        <f t="shared" si="2"/>
        <v>224.98</v>
      </c>
      <c r="P56" s="7">
        <v>8</v>
      </c>
      <c r="Q56" s="2">
        <f t="shared" si="3"/>
        <v>232.98</v>
      </c>
      <c r="R56" s="157">
        <f>IF(AND(ISNUMBER(Q56),ISNUMBER(Q57)),MIN(Q56:Q57),IF(ISNUMBER(Q56),Q56,IF(ISNUMBER(Q57),Q57," ")))</f>
        <v>232.98</v>
      </c>
    </row>
    <row r="57" spans="1:18" s="8" customFormat="1" ht="12.75">
      <c r="A57" s="167">
        <v>93</v>
      </c>
      <c r="B57" s="6" t="str">
        <f>B56</f>
        <v>Богатов Евгений </v>
      </c>
      <c r="C57" s="4"/>
      <c r="D57" s="4"/>
      <c r="E57" s="4"/>
      <c r="F57" s="4"/>
      <c r="G57" s="106">
        <v>2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">
        <f t="shared" si="2"/>
        <v>0</v>
      </c>
      <c r="P57" s="7">
        <v>999</v>
      </c>
      <c r="Q57" s="2">
        <f t="shared" si="3"/>
        <v>999</v>
      </c>
      <c r="R57" s="158">
        <f>R56</f>
        <v>232.98</v>
      </c>
    </row>
    <row r="58" spans="1:18" s="8" customFormat="1" ht="12.75">
      <c r="A58" s="167">
        <v>24</v>
      </c>
      <c r="B58" s="168" t="s">
        <v>45</v>
      </c>
      <c r="C58" s="3" t="s">
        <v>17</v>
      </c>
      <c r="D58" s="3">
        <v>2002</v>
      </c>
      <c r="E58" s="3" t="s">
        <v>10</v>
      </c>
      <c r="F58" s="3" t="s">
        <v>35</v>
      </c>
      <c r="G58" s="148">
        <f>IF(ISTEXT(B58),1," ")</f>
        <v>1</v>
      </c>
      <c r="H58" s="182">
        <v>0</v>
      </c>
      <c r="I58" s="182">
        <v>27</v>
      </c>
      <c r="J58" s="182">
        <v>0</v>
      </c>
      <c r="K58" s="182">
        <v>0</v>
      </c>
      <c r="L58" s="182">
        <v>30</v>
      </c>
      <c r="M58" s="182">
        <v>16</v>
      </c>
      <c r="N58" s="182">
        <v>6</v>
      </c>
      <c r="O58" s="1">
        <f t="shared" si="2"/>
        <v>196.06</v>
      </c>
      <c r="P58" s="7">
        <v>52</v>
      </c>
      <c r="Q58" s="2">
        <f t="shared" si="3"/>
        <v>248.06</v>
      </c>
      <c r="R58" s="224">
        <f>IF(AND(ISNUMBER(Q58),ISNUMBER(Q59)),MIN(Q58:Q59),IF(ISNUMBER(Q58),Q58,IF(ISNUMBER(Q59),Q59," ")))</f>
        <v>248.06</v>
      </c>
    </row>
    <row r="59" spans="1:18" s="8" customFormat="1" ht="12.75">
      <c r="A59" s="167">
        <v>167</v>
      </c>
      <c r="B59" s="169" t="str">
        <f>B58</f>
        <v>Суворов Владислав</v>
      </c>
      <c r="C59" s="4"/>
      <c r="D59" s="4"/>
      <c r="E59" s="4"/>
      <c r="F59" s="128"/>
      <c r="G59" s="238">
        <v>2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1">
        <f t="shared" si="2"/>
        <v>0</v>
      </c>
      <c r="P59" s="7">
        <v>999</v>
      </c>
      <c r="Q59" s="239">
        <f t="shared" si="3"/>
        <v>999</v>
      </c>
      <c r="R59" s="225">
        <f>R58</f>
        <v>248.06</v>
      </c>
    </row>
    <row r="60" spans="1:18" s="8" customFormat="1" ht="12.75">
      <c r="A60" s="167">
        <v>25</v>
      </c>
      <c r="B60" s="117" t="s">
        <v>103</v>
      </c>
      <c r="C60" s="240" t="s">
        <v>17</v>
      </c>
      <c r="D60" s="22">
        <v>1984</v>
      </c>
      <c r="E60" s="22" t="s">
        <v>99</v>
      </c>
      <c r="F60" s="22" t="s">
        <v>100</v>
      </c>
      <c r="G60" s="148">
        <f>IF(ISTEXT(B60),1," ")</f>
        <v>1</v>
      </c>
      <c r="H60" s="182">
        <v>0</v>
      </c>
      <c r="I60" s="182">
        <v>37</v>
      </c>
      <c r="J60" s="182">
        <v>0</v>
      </c>
      <c r="K60" s="182">
        <v>0</v>
      </c>
      <c r="L60" s="182">
        <v>41</v>
      </c>
      <c r="M60" s="182">
        <v>12</v>
      </c>
      <c r="N60" s="182">
        <v>73</v>
      </c>
      <c r="O60" s="1">
        <f t="shared" si="2"/>
        <v>252.73</v>
      </c>
      <c r="P60" s="7">
        <v>4</v>
      </c>
      <c r="Q60" s="211">
        <f t="shared" si="3"/>
        <v>256.73</v>
      </c>
      <c r="R60" s="160">
        <f>IF(AND(ISNUMBER(Q60),ISNUMBER(Q61)),MIN(Q60:Q61),IF(ISNUMBER(Q60),Q60,IF(ISNUMBER(Q61),Q61," ")))</f>
        <v>256.73</v>
      </c>
    </row>
    <row r="61" spans="1:18" s="8" customFormat="1" ht="12.75">
      <c r="A61" s="167">
        <v>182</v>
      </c>
      <c r="B61" s="6" t="str">
        <f>B60</f>
        <v>Сыманюк Дмитрий</v>
      </c>
      <c r="C61" s="4"/>
      <c r="D61" s="4"/>
      <c r="E61" s="4"/>
      <c r="F61" s="4"/>
      <c r="G61" s="106">
        <v>2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">
        <f t="shared" si="2"/>
        <v>0</v>
      </c>
      <c r="P61" s="7">
        <v>999</v>
      </c>
      <c r="Q61" s="2">
        <f t="shared" si="3"/>
        <v>999</v>
      </c>
      <c r="R61" s="158">
        <f>R60</f>
        <v>256.73</v>
      </c>
    </row>
    <row r="62" spans="1:18" s="8" customFormat="1" ht="12.75">
      <c r="A62" s="167">
        <v>26</v>
      </c>
      <c r="B62" s="5" t="s">
        <v>105</v>
      </c>
      <c r="C62" s="3" t="s">
        <v>17</v>
      </c>
      <c r="D62" s="3">
        <v>2001</v>
      </c>
      <c r="E62" s="3" t="s">
        <v>10</v>
      </c>
      <c r="F62" s="3" t="s">
        <v>35</v>
      </c>
      <c r="G62" s="148">
        <f>IF(ISTEXT(B62),1," ")</f>
        <v>1</v>
      </c>
      <c r="H62" s="182">
        <v>0</v>
      </c>
      <c r="I62" s="182">
        <v>21</v>
      </c>
      <c r="J62" s="182">
        <v>0</v>
      </c>
      <c r="K62" s="182">
        <v>0</v>
      </c>
      <c r="L62" s="182">
        <v>25</v>
      </c>
      <c r="M62" s="182">
        <v>19</v>
      </c>
      <c r="N62" s="182">
        <v>75</v>
      </c>
      <c r="O62" s="1">
        <f t="shared" si="2"/>
        <v>259.75</v>
      </c>
      <c r="P62" s="7">
        <v>2</v>
      </c>
      <c r="Q62" s="2">
        <f t="shared" si="3"/>
        <v>261.75</v>
      </c>
      <c r="R62" s="157">
        <f>IF(AND(ISNUMBER(Q62),ISNUMBER(Q63)),MIN(Q62:Q63),IF(ISNUMBER(Q62),Q62,IF(ISNUMBER(Q63),Q63," ")))</f>
        <v>261.75</v>
      </c>
    </row>
    <row r="63" spans="1:18" s="8" customFormat="1" ht="12.75">
      <c r="A63" s="167">
        <v>112</v>
      </c>
      <c r="B63" s="6" t="str">
        <f>B62</f>
        <v>Ржеутский Кирилл</v>
      </c>
      <c r="C63" s="4"/>
      <c r="D63" s="4"/>
      <c r="E63" s="4"/>
      <c r="F63" s="4"/>
      <c r="G63" s="106">
        <v>2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">
        <f t="shared" si="2"/>
        <v>0</v>
      </c>
      <c r="P63" s="7">
        <v>999</v>
      </c>
      <c r="Q63" s="2">
        <f t="shared" si="3"/>
        <v>999</v>
      </c>
      <c r="R63" s="158">
        <f>R62</f>
        <v>261.75</v>
      </c>
    </row>
    <row r="64" spans="1:18" s="8" customFormat="1" ht="12.75">
      <c r="A64" s="167">
        <v>27</v>
      </c>
      <c r="B64" s="5" t="s">
        <v>145</v>
      </c>
      <c r="C64" s="3" t="s">
        <v>17</v>
      </c>
      <c r="D64" s="3">
        <v>2001</v>
      </c>
      <c r="E64" s="3" t="s">
        <v>10</v>
      </c>
      <c r="F64" s="3" t="s">
        <v>35</v>
      </c>
      <c r="G64" s="148">
        <f>IF(ISTEXT(B64),1," ")</f>
        <v>1</v>
      </c>
      <c r="H64" s="182">
        <v>0</v>
      </c>
      <c r="I64" s="182">
        <v>20</v>
      </c>
      <c r="J64" s="182">
        <v>0</v>
      </c>
      <c r="K64" s="182">
        <v>0</v>
      </c>
      <c r="L64" s="182">
        <v>24</v>
      </c>
      <c r="M64" s="182">
        <v>5</v>
      </c>
      <c r="N64" s="182">
        <v>12</v>
      </c>
      <c r="O64" s="1">
        <f t="shared" si="2"/>
        <v>245.12</v>
      </c>
      <c r="P64" s="7">
        <v>52</v>
      </c>
      <c r="Q64" s="2">
        <f t="shared" si="3"/>
        <v>297.12</v>
      </c>
      <c r="R64" s="157">
        <f>IF(AND(ISNUMBER(Q64),ISNUMBER(Q65)),MIN(Q64:Q65),IF(ISNUMBER(Q64),Q64,IF(ISNUMBER(Q65),Q65," ")))</f>
        <v>297.12</v>
      </c>
    </row>
    <row r="65" spans="1:20" s="8" customFormat="1" ht="12.75">
      <c r="A65" s="167">
        <v>46</v>
      </c>
      <c r="B65" s="6" t="str">
        <f>B64</f>
        <v>Ржеутский Дмитрий</v>
      </c>
      <c r="C65" s="4"/>
      <c r="D65" s="4"/>
      <c r="E65" s="4"/>
      <c r="F65" s="4"/>
      <c r="G65" s="106">
        <v>2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">
        <f t="shared" si="2"/>
        <v>0</v>
      </c>
      <c r="P65" s="7">
        <v>999</v>
      </c>
      <c r="Q65" s="2">
        <f t="shared" si="3"/>
        <v>999</v>
      </c>
      <c r="R65" s="158">
        <f>R64</f>
        <v>297.12</v>
      </c>
      <c r="T65" s="8" t="s">
        <v>83</v>
      </c>
    </row>
    <row r="66" spans="1:18" s="8" customFormat="1" ht="12.75">
      <c r="A66" s="167">
        <v>28</v>
      </c>
      <c r="B66" s="5" t="s">
        <v>92</v>
      </c>
      <c r="C66" s="3" t="s">
        <v>17</v>
      </c>
      <c r="D66" s="3">
        <v>1979</v>
      </c>
      <c r="E66" s="3" t="s">
        <v>93</v>
      </c>
      <c r="F66" s="3" t="s">
        <v>59</v>
      </c>
      <c r="G66" s="148">
        <f>IF(ISTEXT(B66),1," ")</f>
        <v>1</v>
      </c>
      <c r="H66" s="182">
        <v>0</v>
      </c>
      <c r="I66" s="182">
        <v>18</v>
      </c>
      <c r="J66" s="182">
        <v>0</v>
      </c>
      <c r="K66" s="182">
        <v>0</v>
      </c>
      <c r="L66" s="182">
        <v>22</v>
      </c>
      <c r="M66" s="182">
        <v>20</v>
      </c>
      <c r="N66" s="182">
        <v>60</v>
      </c>
      <c r="O66" s="1">
        <f t="shared" si="2"/>
        <v>260.6</v>
      </c>
      <c r="P66" s="7">
        <v>54</v>
      </c>
      <c r="Q66" s="2">
        <f t="shared" si="3"/>
        <v>314.6</v>
      </c>
      <c r="R66" s="157">
        <f>IF(AND(ISNUMBER(Q66),ISNUMBER(Q67)),MIN(Q66:Q67),IF(ISNUMBER(Q66),Q66,IF(ISNUMBER(Q67),Q67," ")))</f>
        <v>314.6</v>
      </c>
    </row>
    <row r="67" spans="1:18" s="8" customFormat="1" ht="12.75">
      <c r="A67" s="167">
        <v>102</v>
      </c>
      <c r="B67" s="6" t="str">
        <f>B66</f>
        <v>Гусев Владимир</v>
      </c>
      <c r="C67" s="4"/>
      <c r="D67" s="4"/>
      <c r="E67" s="4"/>
      <c r="F67" s="4"/>
      <c r="G67" s="106">
        <v>2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">
        <f t="shared" si="2"/>
        <v>0</v>
      </c>
      <c r="P67" s="7">
        <v>999</v>
      </c>
      <c r="Q67" s="2">
        <f t="shared" si="3"/>
        <v>999</v>
      </c>
      <c r="R67" s="158">
        <f>R66</f>
        <v>314.6</v>
      </c>
    </row>
    <row r="68" spans="1:18" s="8" customFormat="1" ht="12.75">
      <c r="A68" s="167">
        <v>29</v>
      </c>
      <c r="B68" s="5" t="s">
        <v>102</v>
      </c>
      <c r="C68" s="3" t="s">
        <v>17</v>
      </c>
      <c r="D68" s="3">
        <v>2001</v>
      </c>
      <c r="E68" s="3" t="s">
        <v>10</v>
      </c>
      <c r="F68" s="3" t="s">
        <v>35</v>
      </c>
      <c r="G68" s="148">
        <f>IF(ISTEXT(B68),1," ")</f>
        <v>1</v>
      </c>
      <c r="H68" s="182">
        <v>0</v>
      </c>
      <c r="I68" s="182">
        <v>19</v>
      </c>
      <c r="J68" s="182">
        <v>0</v>
      </c>
      <c r="K68" s="182">
        <v>0</v>
      </c>
      <c r="L68" s="182">
        <v>23</v>
      </c>
      <c r="M68" s="182">
        <v>24</v>
      </c>
      <c r="N68" s="182">
        <v>16</v>
      </c>
      <c r="O68" s="1">
        <f t="shared" si="2"/>
        <v>264.16</v>
      </c>
      <c r="P68" s="7">
        <v>54</v>
      </c>
      <c r="Q68" s="2">
        <f t="shared" si="3"/>
        <v>318.16</v>
      </c>
      <c r="R68" s="157">
        <f>IF(AND(ISNUMBER(Q68),ISNUMBER(Q69)),MIN(Q68:Q69),IF(ISNUMBER(Q68),Q68,IF(ISNUMBER(Q69),Q69," ")))</f>
        <v>318.16</v>
      </c>
    </row>
    <row r="69" spans="1:18" s="8" customFormat="1" ht="12.75">
      <c r="A69" s="167">
        <v>32</v>
      </c>
      <c r="B69" s="6" t="str">
        <f>B68</f>
        <v>Полозов Виктор</v>
      </c>
      <c r="C69" s="4"/>
      <c r="D69" s="4"/>
      <c r="E69" s="4"/>
      <c r="F69" s="4"/>
      <c r="G69" s="106">
        <v>2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">
        <f t="shared" si="2"/>
        <v>0</v>
      </c>
      <c r="P69" s="7">
        <v>999</v>
      </c>
      <c r="Q69" s="2">
        <f t="shared" si="3"/>
        <v>999</v>
      </c>
      <c r="R69" s="158">
        <f>R68</f>
        <v>318.16</v>
      </c>
    </row>
    <row r="70" spans="1:18" s="8" customFormat="1" ht="12.75">
      <c r="A70" s="167">
        <v>30</v>
      </c>
      <c r="B70" s="5" t="s">
        <v>82</v>
      </c>
      <c r="C70" s="3" t="s">
        <v>17</v>
      </c>
      <c r="D70" s="3">
        <v>1992</v>
      </c>
      <c r="E70" s="3" t="s">
        <v>11</v>
      </c>
      <c r="F70" s="3" t="s">
        <v>63</v>
      </c>
      <c r="G70" s="148">
        <f>IF(ISTEXT(B70),1," ")</f>
        <v>1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" t="s">
        <v>84</v>
      </c>
      <c r="P70" s="7">
        <v>999</v>
      </c>
      <c r="Q70" s="2" t="str">
        <f t="shared" si="3"/>
        <v> </v>
      </c>
      <c r="R70" s="157">
        <f>IF(AND(ISNUMBER(Q70),ISNUMBER(Q71)),MIN(Q70:Q71),IF(ISNUMBER(Q70),Q70,IF(ISNUMBER(Q71),Q71," ")))</f>
        <v>999</v>
      </c>
    </row>
    <row r="71" spans="1:18" s="8" customFormat="1" ht="13.5" thickBot="1">
      <c r="A71" s="172">
        <v>137</v>
      </c>
      <c r="B71" s="43" t="str">
        <f>B70</f>
        <v>Тверезый Вадим</v>
      </c>
      <c r="C71" s="42"/>
      <c r="D71" s="42"/>
      <c r="E71" s="42"/>
      <c r="F71" s="42"/>
      <c r="G71" s="109">
        <v>2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58">
        <f>IF(AND(ISNUMBER(I71),ISNUMBER(L71)),(K71-H71)*60^2+(L71-I71)*60+(M71-J71)+(N71)/100," ")</f>
        <v>0</v>
      </c>
      <c r="P71" s="59">
        <v>999</v>
      </c>
      <c r="Q71" s="60">
        <f t="shared" si="3"/>
        <v>999</v>
      </c>
      <c r="R71" s="186">
        <f>R70</f>
        <v>999</v>
      </c>
    </row>
    <row r="72" spans="1:18" s="8" customFormat="1" ht="14.25" customHeight="1">
      <c r="A72" s="23"/>
      <c r="B72" s="10"/>
      <c r="C72" s="11"/>
      <c r="D72" s="11"/>
      <c r="E72" s="11"/>
      <c r="F72" s="11"/>
      <c r="G72" s="12"/>
      <c r="H72" s="13"/>
      <c r="I72" s="13"/>
      <c r="J72" s="13"/>
      <c r="K72" s="13"/>
      <c r="L72" s="13"/>
      <c r="M72" s="13"/>
      <c r="N72" s="13"/>
      <c r="O72" s="14"/>
      <c r="P72" s="24"/>
      <c r="Q72" s="14"/>
      <c r="R72" s="15"/>
    </row>
    <row r="73" spans="2:5" s="8" customFormat="1" ht="13.5" thickBot="1">
      <c r="B73" s="46" t="s">
        <v>26</v>
      </c>
      <c r="C73" s="47"/>
      <c r="D73" s="47"/>
      <c r="E73" s="47"/>
    </row>
    <row r="74" spans="1:18" s="8" customFormat="1" ht="12.75" customHeight="1">
      <c r="A74" s="48"/>
      <c r="B74" s="322" t="s">
        <v>23</v>
      </c>
      <c r="C74" s="313" t="s">
        <v>12</v>
      </c>
      <c r="D74" s="49"/>
      <c r="E74" s="27"/>
      <c r="F74" s="27"/>
      <c r="G74" s="315" t="s">
        <v>0</v>
      </c>
      <c r="H74" s="342" t="s">
        <v>1</v>
      </c>
      <c r="I74" s="317"/>
      <c r="J74" s="318"/>
      <c r="K74" s="319" t="s">
        <v>2</v>
      </c>
      <c r="L74" s="317"/>
      <c r="M74" s="317"/>
      <c r="N74" s="317"/>
      <c r="O74" s="308" t="s">
        <v>51</v>
      </c>
      <c r="P74" s="310" t="s">
        <v>20</v>
      </c>
      <c r="Q74" s="310" t="s">
        <v>49</v>
      </c>
      <c r="R74" s="320" t="s">
        <v>50</v>
      </c>
    </row>
    <row r="75" spans="1:18" s="8" customFormat="1" ht="42.75" customHeight="1" thickBot="1">
      <c r="A75" s="50" t="s">
        <v>5</v>
      </c>
      <c r="B75" s="323"/>
      <c r="C75" s="314"/>
      <c r="D75" s="28" t="s">
        <v>13</v>
      </c>
      <c r="E75" s="29" t="s">
        <v>14</v>
      </c>
      <c r="F75" s="30" t="s">
        <v>15</v>
      </c>
      <c r="G75" s="316"/>
      <c r="H75" s="123" t="s">
        <v>6</v>
      </c>
      <c r="I75" s="124" t="s">
        <v>7</v>
      </c>
      <c r="J75" s="125" t="s">
        <v>8</v>
      </c>
      <c r="K75" s="126" t="s">
        <v>6</v>
      </c>
      <c r="L75" s="124" t="s">
        <v>7</v>
      </c>
      <c r="M75" s="124" t="s">
        <v>8</v>
      </c>
      <c r="N75" s="127" t="s">
        <v>9</v>
      </c>
      <c r="O75" s="309"/>
      <c r="P75" s="311"/>
      <c r="Q75" s="311"/>
      <c r="R75" s="321"/>
    </row>
    <row r="76" spans="1:18" s="8" customFormat="1" ht="12.75">
      <c r="A76" s="118">
        <v>1</v>
      </c>
      <c r="B76" s="18" t="s">
        <v>67</v>
      </c>
      <c r="C76" s="19" t="s">
        <v>55</v>
      </c>
      <c r="D76" s="19">
        <v>1987</v>
      </c>
      <c r="E76" s="19" t="s">
        <v>78</v>
      </c>
      <c r="F76" s="19" t="s">
        <v>56</v>
      </c>
      <c r="G76" s="108">
        <f>IF(ISTEXT(B84),1," ")</f>
        <v>1</v>
      </c>
      <c r="H76" s="182">
        <v>1</v>
      </c>
      <c r="I76" s="182">
        <v>6</v>
      </c>
      <c r="J76" s="182">
        <v>0</v>
      </c>
      <c r="K76" s="182">
        <v>1</v>
      </c>
      <c r="L76" s="182">
        <v>8</v>
      </c>
      <c r="M76" s="182">
        <v>13</v>
      </c>
      <c r="N76" s="182">
        <v>45</v>
      </c>
      <c r="O76" s="1">
        <f aca="true" t="shared" si="4" ref="O76:O91">IF(AND(ISNUMBER(I76),ISNUMBER(L76)),(K76-H76)*60^2+(L76-I76)*60+(M76-J76)+(N76)/100," ")</f>
        <v>133.45</v>
      </c>
      <c r="P76" s="7">
        <v>0</v>
      </c>
      <c r="Q76" s="2">
        <f aca="true" t="shared" si="5" ref="Q76:Q91">IF(ISNUMBER(O76),O76+P76," ")</f>
        <v>133.45</v>
      </c>
      <c r="R76" s="157">
        <f>IF(AND(ISNUMBER(Q76),ISNUMBER(Q77)),MIN(Q76:Q77),IF(ISNUMBER(Q76),Q76,IF(ISNUMBER(Q77),Q77," ")))</f>
        <v>133.45</v>
      </c>
    </row>
    <row r="77" spans="1:18" s="8" customFormat="1" ht="12.75">
      <c r="A77" s="118">
        <v>9</v>
      </c>
      <c r="B77" s="20" t="s">
        <v>67</v>
      </c>
      <c r="C77" s="21"/>
      <c r="D77" s="21"/>
      <c r="E77" s="21"/>
      <c r="F77" s="21"/>
      <c r="G77" s="108">
        <f>IF(ISTEXT(B84),2," ")</f>
        <v>2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1">
        <f t="shared" si="4"/>
        <v>0</v>
      </c>
      <c r="P77" s="7">
        <v>999</v>
      </c>
      <c r="Q77" s="2">
        <f t="shared" si="5"/>
        <v>999</v>
      </c>
      <c r="R77" s="159">
        <f>R76</f>
        <v>133.45</v>
      </c>
    </row>
    <row r="78" spans="1:18" s="8" customFormat="1" ht="12.75">
      <c r="A78" s="119">
        <v>2</v>
      </c>
      <c r="B78" s="18" t="s">
        <v>68</v>
      </c>
      <c r="C78" s="19" t="s">
        <v>55</v>
      </c>
      <c r="D78" s="19">
        <v>1980</v>
      </c>
      <c r="E78" s="19" t="s">
        <v>11</v>
      </c>
      <c r="F78" s="19" t="s">
        <v>18</v>
      </c>
      <c r="G78" s="108">
        <v>1</v>
      </c>
      <c r="H78" s="182">
        <v>1</v>
      </c>
      <c r="I78" s="182">
        <v>5</v>
      </c>
      <c r="J78" s="182">
        <v>0</v>
      </c>
      <c r="K78" s="182">
        <v>1</v>
      </c>
      <c r="L78" s="182">
        <v>7</v>
      </c>
      <c r="M78" s="182">
        <v>20</v>
      </c>
      <c r="N78" s="182">
        <v>35</v>
      </c>
      <c r="O78" s="1">
        <f t="shared" si="4"/>
        <v>140.35</v>
      </c>
      <c r="P78" s="7">
        <v>0</v>
      </c>
      <c r="Q78" s="2">
        <f t="shared" si="5"/>
        <v>140.35</v>
      </c>
      <c r="R78" s="157">
        <f>IF(AND(ISNUMBER(Q78),ISNUMBER(Q79)),MIN(Q78:Q79),IF(ISNUMBER(Q78),Q78,IF(ISNUMBER(Q79),Q79," ")))</f>
        <v>140.35</v>
      </c>
    </row>
    <row r="79" spans="1:18" s="8" customFormat="1" ht="12.75">
      <c r="A79" s="118">
        <v>99</v>
      </c>
      <c r="B79" s="20" t="s">
        <v>68</v>
      </c>
      <c r="C79" s="21"/>
      <c r="D79" s="21"/>
      <c r="E79" s="21"/>
      <c r="F79" s="21"/>
      <c r="G79" s="108">
        <v>2</v>
      </c>
      <c r="H79" s="182">
        <v>0</v>
      </c>
      <c r="I79" s="182">
        <v>0</v>
      </c>
      <c r="J79" s="182">
        <v>0</v>
      </c>
      <c r="K79" s="182">
        <v>0</v>
      </c>
      <c r="L79" s="182">
        <v>0</v>
      </c>
      <c r="M79" s="182">
        <v>0</v>
      </c>
      <c r="N79" s="182">
        <v>0</v>
      </c>
      <c r="O79" s="1">
        <f t="shared" si="4"/>
        <v>0</v>
      </c>
      <c r="P79" s="7">
        <v>999</v>
      </c>
      <c r="Q79" s="2">
        <f t="shared" si="5"/>
        <v>999</v>
      </c>
      <c r="R79" s="159">
        <f>R78</f>
        <v>140.35</v>
      </c>
    </row>
    <row r="80" spans="1:18" s="8" customFormat="1" ht="12.75">
      <c r="A80" s="118">
        <v>3</v>
      </c>
      <c r="B80" s="18" t="s">
        <v>108</v>
      </c>
      <c r="C80" s="19" t="s">
        <v>16</v>
      </c>
      <c r="D80" s="19">
        <v>1993</v>
      </c>
      <c r="E80" s="19" t="s">
        <v>11</v>
      </c>
      <c r="F80" s="19" t="s">
        <v>18</v>
      </c>
      <c r="G80" s="108">
        <v>1</v>
      </c>
      <c r="H80" s="182">
        <v>1</v>
      </c>
      <c r="I80" s="182">
        <v>3</v>
      </c>
      <c r="J80" s="182">
        <v>0</v>
      </c>
      <c r="K80" s="182">
        <v>1</v>
      </c>
      <c r="L80" s="182">
        <v>5</v>
      </c>
      <c r="M80" s="182">
        <v>21</v>
      </c>
      <c r="N80" s="182">
        <v>65</v>
      </c>
      <c r="O80" s="1">
        <f t="shared" si="4"/>
        <v>141.65</v>
      </c>
      <c r="P80" s="7">
        <v>2</v>
      </c>
      <c r="Q80" s="2">
        <f t="shared" si="5"/>
        <v>143.65</v>
      </c>
      <c r="R80" s="157">
        <f>IF(AND(ISNUMBER(Q80),ISNUMBER(Q81)),MIN(Q80:Q81),IF(ISNUMBER(Q80),Q80,IF(ISNUMBER(Q81),Q81," ")))</f>
        <v>143.65</v>
      </c>
    </row>
    <row r="81" spans="1:18" s="8" customFormat="1" ht="12.75">
      <c r="A81" s="118">
        <v>147</v>
      </c>
      <c r="B81" s="20" t="str">
        <f>B80</f>
        <v>Глаз Дмитрий</v>
      </c>
      <c r="C81" s="21"/>
      <c r="D81" s="21"/>
      <c r="E81" s="21"/>
      <c r="F81" s="21"/>
      <c r="G81" s="108">
        <v>2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0</v>
      </c>
      <c r="N81" s="182">
        <v>0</v>
      </c>
      <c r="O81" s="1">
        <f t="shared" si="4"/>
        <v>0</v>
      </c>
      <c r="P81" s="7">
        <v>999</v>
      </c>
      <c r="Q81" s="2">
        <f t="shared" si="5"/>
        <v>999</v>
      </c>
      <c r="R81" s="159">
        <f>R80</f>
        <v>143.65</v>
      </c>
    </row>
    <row r="82" spans="1:18" s="8" customFormat="1" ht="12.75">
      <c r="A82" s="178">
        <v>4</v>
      </c>
      <c r="B82" s="181" t="s">
        <v>71</v>
      </c>
      <c r="C82" s="19" t="s">
        <v>16</v>
      </c>
      <c r="D82" s="19">
        <v>1992</v>
      </c>
      <c r="E82" s="175" t="s">
        <v>11</v>
      </c>
      <c r="F82" s="175" t="s">
        <v>56</v>
      </c>
      <c r="G82" s="108">
        <v>1</v>
      </c>
      <c r="H82" s="182">
        <v>1</v>
      </c>
      <c r="I82" s="182">
        <v>4</v>
      </c>
      <c r="J82" s="182">
        <v>0</v>
      </c>
      <c r="K82" s="182">
        <v>1</v>
      </c>
      <c r="L82" s="182">
        <v>6</v>
      </c>
      <c r="M82" s="182">
        <v>24</v>
      </c>
      <c r="N82" s="182">
        <v>16</v>
      </c>
      <c r="O82" s="1">
        <f t="shared" si="4"/>
        <v>144.16</v>
      </c>
      <c r="P82" s="7">
        <v>0</v>
      </c>
      <c r="Q82" s="2">
        <f t="shared" si="5"/>
        <v>144.16</v>
      </c>
      <c r="R82" s="157">
        <f>IF(AND(ISNUMBER(Q82),ISNUMBER(Q83)),MIN(Q82:Q83),IF(ISNUMBER(Q82),Q82,IF(ISNUMBER(Q83),Q83," ")))</f>
        <v>144.16</v>
      </c>
    </row>
    <row r="83" spans="1:18" s="8" customFormat="1" ht="13.5" thickBot="1">
      <c r="A83" s="179">
        <v>51</v>
      </c>
      <c r="B83" s="31" t="s">
        <v>71</v>
      </c>
      <c r="C83" s="32"/>
      <c r="D83" s="32"/>
      <c r="E83" s="32"/>
      <c r="F83" s="32"/>
      <c r="G83" s="111">
        <v>2</v>
      </c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58">
        <f t="shared" si="4"/>
        <v>0</v>
      </c>
      <c r="P83" s="59">
        <v>999</v>
      </c>
      <c r="Q83" s="60">
        <f t="shared" si="5"/>
        <v>999</v>
      </c>
      <c r="R83" s="186">
        <f>R82</f>
        <v>144.16</v>
      </c>
    </row>
    <row r="84" spans="1:18" s="8" customFormat="1" ht="12.75">
      <c r="A84" s="149">
        <v>5</v>
      </c>
      <c r="B84" s="199" t="s">
        <v>69</v>
      </c>
      <c r="C84" s="175" t="s">
        <v>55</v>
      </c>
      <c r="D84" s="175">
        <v>1984</v>
      </c>
      <c r="E84" s="175" t="s">
        <v>10</v>
      </c>
      <c r="F84" s="175" t="s">
        <v>32</v>
      </c>
      <c r="G84" s="218">
        <v>1</v>
      </c>
      <c r="H84" s="208">
        <v>1</v>
      </c>
      <c r="I84" s="208">
        <v>2</v>
      </c>
      <c r="J84" s="208">
        <v>0</v>
      </c>
      <c r="K84" s="208">
        <v>1</v>
      </c>
      <c r="L84" s="208">
        <v>4</v>
      </c>
      <c r="M84" s="208">
        <v>25</v>
      </c>
      <c r="N84" s="208">
        <v>9</v>
      </c>
      <c r="O84" s="209">
        <f t="shared" si="4"/>
        <v>145.09</v>
      </c>
      <c r="P84" s="210">
        <v>0</v>
      </c>
      <c r="Q84" s="211">
        <f t="shared" si="5"/>
        <v>145.09</v>
      </c>
      <c r="R84" s="160">
        <f>IF(AND(ISNUMBER(Q84),ISNUMBER(Q85)),MIN(Q84:Q85),IF(ISNUMBER(Q84),Q84,IF(ISNUMBER(Q85),Q85," ")))</f>
        <v>145.09</v>
      </c>
    </row>
    <row r="85" spans="1:18" s="8" customFormat="1" ht="12.75">
      <c r="A85" s="149">
        <v>58</v>
      </c>
      <c r="B85" s="20" t="s">
        <v>70</v>
      </c>
      <c r="C85" s="21"/>
      <c r="D85" s="21"/>
      <c r="E85" s="21"/>
      <c r="F85" s="21"/>
      <c r="G85" s="108">
        <v>2</v>
      </c>
      <c r="H85" s="182">
        <v>0</v>
      </c>
      <c r="I85" s="182">
        <v>0</v>
      </c>
      <c r="J85" s="182">
        <v>0</v>
      </c>
      <c r="K85" s="182">
        <v>0</v>
      </c>
      <c r="L85" s="182">
        <v>0</v>
      </c>
      <c r="M85" s="182">
        <v>0</v>
      </c>
      <c r="N85" s="182">
        <v>0</v>
      </c>
      <c r="O85" s="1">
        <f t="shared" si="4"/>
        <v>0</v>
      </c>
      <c r="P85" s="7">
        <v>999</v>
      </c>
      <c r="Q85" s="2">
        <f t="shared" si="5"/>
        <v>999</v>
      </c>
      <c r="R85" s="159">
        <f>R84</f>
        <v>145.09</v>
      </c>
    </row>
    <row r="86" spans="1:18" s="8" customFormat="1" ht="12.75">
      <c r="A86" s="119">
        <v>6</v>
      </c>
      <c r="B86" s="174" t="s">
        <v>81</v>
      </c>
      <c r="C86" s="147" t="s">
        <v>55</v>
      </c>
      <c r="D86" s="147">
        <v>1979</v>
      </c>
      <c r="E86" s="147" t="s">
        <v>10</v>
      </c>
      <c r="F86" s="147" t="s">
        <v>35</v>
      </c>
      <c r="G86" s="108">
        <v>1</v>
      </c>
      <c r="H86" s="182">
        <v>1</v>
      </c>
      <c r="I86" s="182">
        <v>11</v>
      </c>
      <c r="J86" s="182">
        <v>0</v>
      </c>
      <c r="K86" s="182">
        <v>1</v>
      </c>
      <c r="L86" s="182">
        <v>13</v>
      </c>
      <c r="M86" s="182">
        <v>37</v>
      </c>
      <c r="N86" s="182">
        <v>50</v>
      </c>
      <c r="O86" s="1">
        <f t="shared" si="4"/>
        <v>157.5</v>
      </c>
      <c r="P86" s="7">
        <v>0</v>
      </c>
      <c r="Q86" s="2">
        <f t="shared" si="5"/>
        <v>157.5</v>
      </c>
      <c r="R86" s="157">
        <f>IF(AND(ISNUMBER(Q86),ISNUMBER(Q87)),MIN(Q86:Q87),IF(ISNUMBER(Q86),Q86,IF(ISNUMBER(Q87),Q87," ")))</f>
        <v>157.5</v>
      </c>
    </row>
    <row r="87" spans="1:18" s="8" customFormat="1" ht="12.75">
      <c r="A87" s="119">
        <v>15</v>
      </c>
      <c r="B87" s="20" t="s">
        <v>81</v>
      </c>
      <c r="C87" s="21"/>
      <c r="D87" s="21"/>
      <c r="E87" s="21"/>
      <c r="F87" s="21"/>
      <c r="G87" s="108">
        <v>2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0</v>
      </c>
      <c r="N87" s="182">
        <v>0</v>
      </c>
      <c r="O87" s="1">
        <f t="shared" si="4"/>
        <v>0</v>
      </c>
      <c r="P87" s="7">
        <v>999</v>
      </c>
      <c r="Q87" s="2">
        <f t="shared" si="5"/>
        <v>999</v>
      </c>
      <c r="R87" s="159">
        <f>R86</f>
        <v>157.5</v>
      </c>
    </row>
    <row r="88" spans="1:18" s="8" customFormat="1" ht="12.75">
      <c r="A88" s="118">
        <v>7</v>
      </c>
      <c r="B88" s="5" t="s">
        <v>36</v>
      </c>
      <c r="C88" s="3" t="s">
        <v>16</v>
      </c>
      <c r="D88" s="3">
        <v>1998</v>
      </c>
      <c r="E88" s="103" t="s">
        <v>10</v>
      </c>
      <c r="F88" s="176" t="s">
        <v>32</v>
      </c>
      <c r="G88" s="108">
        <v>1</v>
      </c>
      <c r="H88" s="182">
        <v>1</v>
      </c>
      <c r="I88" s="182">
        <v>1</v>
      </c>
      <c r="J88" s="182">
        <v>0</v>
      </c>
      <c r="K88" s="182">
        <v>1</v>
      </c>
      <c r="L88" s="182">
        <v>3</v>
      </c>
      <c r="M88" s="182">
        <v>38</v>
      </c>
      <c r="N88" s="182">
        <v>44</v>
      </c>
      <c r="O88" s="1">
        <f t="shared" si="4"/>
        <v>158.44</v>
      </c>
      <c r="P88" s="7">
        <v>0</v>
      </c>
      <c r="Q88" s="2">
        <f t="shared" si="5"/>
        <v>158.44</v>
      </c>
      <c r="R88" s="157">
        <f>IF(AND(ISNUMBER(Q88),ISNUMBER(Q89)),MIN(Q88:Q89),IF(ISNUMBER(Q88),Q88,IF(ISNUMBER(Q89),Q89," ")))</f>
        <v>158.44</v>
      </c>
    </row>
    <row r="89" spans="1:18" s="8" customFormat="1" ht="12.75">
      <c r="A89" s="118">
        <v>45</v>
      </c>
      <c r="B89" s="6" t="str">
        <f>B88</f>
        <v>Соболев Петр</v>
      </c>
      <c r="C89" s="4"/>
      <c r="D89" s="4"/>
      <c r="E89" s="21"/>
      <c r="F89" s="177"/>
      <c r="G89" s="108">
        <v>2</v>
      </c>
      <c r="H89" s="182">
        <v>0</v>
      </c>
      <c r="I89" s="182">
        <v>0</v>
      </c>
      <c r="J89" s="182">
        <v>0</v>
      </c>
      <c r="K89" s="182">
        <v>0</v>
      </c>
      <c r="L89" s="182">
        <v>0</v>
      </c>
      <c r="M89" s="182">
        <v>0</v>
      </c>
      <c r="N89" s="182">
        <v>0</v>
      </c>
      <c r="O89" s="1">
        <f t="shared" si="4"/>
        <v>0</v>
      </c>
      <c r="P89" s="7">
        <v>999</v>
      </c>
      <c r="Q89" s="2">
        <f t="shared" si="5"/>
        <v>999</v>
      </c>
      <c r="R89" s="159">
        <f>R88</f>
        <v>158.44</v>
      </c>
    </row>
    <row r="90" spans="1:18" s="8" customFormat="1" ht="12.75">
      <c r="A90" s="178">
        <v>8</v>
      </c>
      <c r="B90" s="180" t="s">
        <v>72</v>
      </c>
      <c r="C90" s="175" t="s">
        <v>16</v>
      </c>
      <c r="D90" s="175">
        <v>1994</v>
      </c>
      <c r="E90" s="175" t="s">
        <v>10</v>
      </c>
      <c r="F90" s="175" t="s">
        <v>35</v>
      </c>
      <c r="G90" s="108">
        <v>1</v>
      </c>
      <c r="H90" s="182">
        <v>1</v>
      </c>
      <c r="I90" s="182">
        <v>0</v>
      </c>
      <c r="J90" s="182">
        <v>0</v>
      </c>
      <c r="K90" s="182">
        <v>1</v>
      </c>
      <c r="L90" s="182">
        <v>3</v>
      </c>
      <c r="M90" s="182">
        <v>16</v>
      </c>
      <c r="N90" s="182">
        <v>66</v>
      </c>
      <c r="O90" s="1">
        <f t="shared" si="4"/>
        <v>196.66</v>
      </c>
      <c r="P90" s="7">
        <v>2</v>
      </c>
      <c r="Q90" s="2">
        <f t="shared" si="5"/>
        <v>198.66</v>
      </c>
      <c r="R90" s="157">
        <f>IF(AND(ISNUMBER(Q90),ISNUMBER(Q91)),MIN(Q90:Q91),IF(ISNUMBER(Q90),Q90,IF(ISNUMBER(Q91),Q91," ")))</f>
        <v>198.66</v>
      </c>
    </row>
    <row r="91" spans="1:18" s="8" customFormat="1" ht="13.5" thickBot="1">
      <c r="A91" s="179">
        <v>113</v>
      </c>
      <c r="B91" s="31" t="s">
        <v>72</v>
      </c>
      <c r="C91" s="32"/>
      <c r="D91" s="32"/>
      <c r="E91" s="32"/>
      <c r="F91" s="32"/>
      <c r="G91" s="111">
        <v>2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58">
        <f t="shared" si="4"/>
        <v>0</v>
      </c>
      <c r="P91" s="59">
        <v>999</v>
      </c>
      <c r="Q91" s="60">
        <f t="shared" si="5"/>
        <v>999</v>
      </c>
      <c r="R91" s="186">
        <f>R90</f>
        <v>198.66</v>
      </c>
    </row>
    <row r="92" spans="1:18" s="8" customFormat="1" ht="12.75">
      <c r="A92" s="23"/>
      <c r="B92" s="33"/>
      <c r="C92" s="34"/>
      <c r="D92" s="34"/>
      <c r="E92" s="34"/>
      <c r="F92" s="34"/>
      <c r="G92" s="35"/>
      <c r="H92" s="13"/>
      <c r="I92" s="13"/>
      <c r="J92" s="13"/>
      <c r="K92" s="13"/>
      <c r="L92" s="13"/>
      <c r="M92" s="13"/>
      <c r="N92" s="13"/>
      <c r="O92" s="14"/>
      <c r="P92" s="162"/>
      <c r="Q92" s="14"/>
      <c r="R92" s="15"/>
    </row>
    <row r="93" spans="1:18" s="120" customFormat="1" ht="13.5" thickBot="1">
      <c r="A93" s="190"/>
      <c r="B93" s="46" t="s">
        <v>27</v>
      </c>
      <c r="C93" s="191"/>
      <c r="D93" s="191"/>
      <c r="E93" s="191"/>
      <c r="F93" s="191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1:18" s="120" customFormat="1" ht="12.75" customHeight="1">
      <c r="A94" s="129"/>
      <c r="B94" s="324" t="s">
        <v>23</v>
      </c>
      <c r="C94" s="326" t="s">
        <v>12</v>
      </c>
      <c r="D94" s="130"/>
      <c r="E94" s="131"/>
      <c r="F94" s="131"/>
      <c r="G94" s="315" t="s">
        <v>0</v>
      </c>
      <c r="H94" s="342" t="s">
        <v>1</v>
      </c>
      <c r="I94" s="317"/>
      <c r="J94" s="318"/>
      <c r="K94" s="319" t="s">
        <v>2</v>
      </c>
      <c r="L94" s="317"/>
      <c r="M94" s="317"/>
      <c r="N94" s="317"/>
      <c r="O94" s="308" t="s">
        <v>51</v>
      </c>
      <c r="P94" s="310" t="s">
        <v>20</v>
      </c>
      <c r="Q94" s="310" t="s">
        <v>49</v>
      </c>
      <c r="R94" s="320" t="s">
        <v>50</v>
      </c>
    </row>
    <row r="95" spans="1:18" s="120" customFormat="1" ht="41.25" customHeight="1" thickBot="1">
      <c r="A95" s="132" t="s">
        <v>5</v>
      </c>
      <c r="B95" s="325"/>
      <c r="C95" s="327"/>
      <c r="D95" s="133" t="s">
        <v>13</v>
      </c>
      <c r="E95" s="134" t="s">
        <v>14</v>
      </c>
      <c r="F95" s="135" t="s">
        <v>15</v>
      </c>
      <c r="G95" s="316"/>
      <c r="H95" s="123" t="s">
        <v>6</v>
      </c>
      <c r="I95" s="124" t="s">
        <v>7</v>
      </c>
      <c r="J95" s="125" t="s">
        <v>8</v>
      </c>
      <c r="K95" s="126" t="s">
        <v>6</v>
      </c>
      <c r="L95" s="124" t="s">
        <v>7</v>
      </c>
      <c r="M95" s="124" t="s">
        <v>8</v>
      </c>
      <c r="N95" s="127" t="s">
        <v>9</v>
      </c>
      <c r="O95" s="309"/>
      <c r="P95" s="311"/>
      <c r="Q95" s="311"/>
      <c r="R95" s="321"/>
    </row>
    <row r="96" spans="1:18" s="120" customFormat="1" ht="12.75">
      <c r="A96" s="264">
        <v>1</v>
      </c>
      <c r="B96" s="39" t="s">
        <v>124</v>
      </c>
      <c r="C96" s="139"/>
      <c r="D96" s="146"/>
      <c r="E96" s="146" t="s">
        <v>10</v>
      </c>
      <c r="F96" s="40" t="s">
        <v>32</v>
      </c>
      <c r="G96" s="107">
        <v>1</v>
      </c>
      <c r="H96" s="212">
        <v>1</v>
      </c>
      <c r="I96" s="212">
        <v>25</v>
      </c>
      <c r="J96" s="212">
        <v>0</v>
      </c>
      <c r="K96" s="212">
        <v>1</v>
      </c>
      <c r="L96" s="212">
        <v>27</v>
      </c>
      <c r="M96" s="212">
        <v>45</v>
      </c>
      <c r="N96" s="212">
        <v>11</v>
      </c>
      <c r="O96" s="213">
        <f aca="true" t="shared" si="6" ref="O96:O107">IF(AND(ISNUMBER(I96),ISNUMBER(L96)),(K96-H96)*60^2+(L96-I96)*60+(M96-J96)+(N96)/100," ")</f>
        <v>165.11</v>
      </c>
      <c r="P96" s="214">
        <v>2</v>
      </c>
      <c r="Q96" s="215">
        <f aca="true" t="shared" si="7" ref="Q96:Q107">IF(ISNUMBER(O96),O96+P96," ")</f>
        <v>167.11</v>
      </c>
      <c r="R96" s="227">
        <f>IF(AND(ISNUMBER(Q96),ISNUMBER(Q97)),MIN(Q96:Q97),IF(ISNUMBER(Q96),Q96,IF(ISNUMBER(Q97),Q97," ")))</f>
        <v>167.11</v>
      </c>
    </row>
    <row r="97" spans="1:18" s="120" customFormat="1" ht="12.75">
      <c r="A97" s="223">
        <v>58</v>
      </c>
      <c r="B97" s="38"/>
      <c r="C97" s="140"/>
      <c r="D97" s="21"/>
      <c r="E97" s="21"/>
      <c r="F97" s="177"/>
      <c r="G97" s="108">
        <v>2</v>
      </c>
      <c r="H97" s="182">
        <v>0</v>
      </c>
      <c r="I97" s="182">
        <v>0</v>
      </c>
      <c r="J97" s="182">
        <v>0</v>
      </c>
      <c r="K97" s="182">
        <v>0</v>
      </c>
      <c r="L97" s="182">
        <v>0</v>
      </c>
      <c r="M97" s="182">
        <v>0</v>
      </c>
      <c r="N97" s="182">
        <v>0</v>
      </c>
      <c r="O97" s="1">
        <f t="shared" si="6"/>
        <v>0</v>
      </c>
      <c r="P97" s="7">
        <v>999</v>
      </c>
      <c r="Q97" s="2">
        <f t="shared" si="7"/>
        <v>999</v>
      </c>
      <c r="R97" s="225">
        <f>R96</f>
        <v>167.11</v>
      </c>
    </row>
    <row r="98" spans="1:18" s="120" customFormat="1" ht="12.75">
      <c r="A98" s="223">
        <v>2</v>
      </c>
      <c r="B98" s="259" t="s">
        <v>126</v>
      </c>
      <c r="C98" s="103"/>
      <c r="D98" s="103"/>
      <c r="E98" s="147" t="s">
        <v>10</v>
      </c>
      <c r="F98" s="175" t="s">
        <v>32</v>
      </c>
      <c r="G98" s="108">
        <f>IF(ISTEXT(B118),1," ")</f>
        <v>1</v>
      </c>
      <c r="H98" s="182">
        <v>0</v>
      </c>
      <c r="I98" s="182">
        <v>15</v>
      </c>
      <c r="J98" s="182">
        <v>0</v>
      </c>
      <c r="K98" s="182">
        <v>0</v>
      </c>
      <c r="L98" s="182">
        <v>17</v>
      </c>
      <c r="M98" s="182">
        <v>56</v>
      </c>
      <c r="N98" s="182">
        <v>6</v>
      </c>
      <c r="O98" s="1">
        <f t="shared" si="6"/>
        <v>176.06</v>
      </c>
      <c r="P98" s="7">
        <v>2</v>
      </c>
      <c r="Q98" s="2">
        <f t="shared" si="7"/>
        <v>178.06</v>
      </c>
      <c r="R98" s="224">
        <f>IF(AND(ISNUMBER(Q98),ISNUMBER(Q99)),MIN(Q98:Q99),IF(ISNUMBER(Q98),Q98,IF(ISNUMBER(Q99),Q99," ")))</f>
        <v>178.06</v>
      </c>
    </row>
    <row r="99" spans="1:18" s="120" customFormat="1" ht="12.75">
      <c r="A99" s="223">
        <v>15</v>
      </c>
      <c r="B99" s="38"/>
      <c r="C99" s="21"/>
      <c r="D99" s="21"/>
      <c r="E99" s="21"/>
      <c r="F99" s="21"/>
      <c r="G99" s="108">
        <f>IF(ISTEXT(B118),2," ")</f>
        <v>2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  <c r="M99" s="182">
        <v>0</v>
      </c>
      <c r="N99" s="182">
        <v>0</v>
      </c>
      <c r="O99" s="1">
        <f t="shared" si="6"/>
        <v>0</v>
      </c>
      <c r="P99" s="7">
        <v>999</v>
      </c>
      <c r="Q99" s="2">
        <f t="shared" si="7"/>
        <v>999</v>
      </c>
      <c r="R99" s="225">
        <f>R98</f>
        <v>178.06</v>
      </c>
    </row>
    <row r="100" spans="1:18" s="120" customFormat="1" ht="12.75">
      <c r="A100" s="223">
        <v>3</v>
      </c>
      <c r="B100" s="18" t="s">
        <v>125</v>
      </c>
      <c r="C100" s="147"/>
      <c r="D100" s="147"/>
      <c r="E100" s="147" t="s">
        <v>10</v>
      </c>
      <c r="F100" s="147" t="s">
        <v>32</v>
      </c>
      <c r="G100" s="108">
        <f>IF(ISTEXT(B120),1," ")</f>
        <v>1</v>
      </c>
      <c r="H100" s="182">
        <v>0</v>
      </c>
      <c r="I100" s="182">
        <v>28</v>
      </c>
      <c r="J100" s="182">
        <v>0</v>
      </c>
      <c r="K100" s="182">
        <v>0</v>
      </c>
      <c r="L100" s="182">
        <v>30</v>
      </c>
      <c r="M100" s="182">
        <v>59</v>
      </c>
      <c r="N100" s="182">
        <v>40</v>
      </c>
      <c r="O100" s="1">
        <f t="shared" si="6"/>
        <v>179.4</v>
      </c>
      <c r="P100" s="7">
        <v>2</v>
      </c>
      <c r="Q100" s="2">
        <f t="shared" si="7"/>
        <v>181.4</v>
      </c>
      <c r="R100" s="224">
        <f>IF(AND(ISNUMBER(Q100),ISNUMBER(Q101)),MIN(Q100:Q101),IF(ISNUMBER(Q100),Q100,IF(ISNUMBER(Q101),Q101," ")))</f>
        <v>181.4</v>
      </c>
    </row>
    <row r="101" spans="1:18" s="120" customFormat="1" ht="13.5" thickBot="1">
      <c r="A101" s="226">
        <v>51</v>
      </c>
      <c r="B101" s="204" t="str">
        <f>B100</f>
        <v>Гецман А.- Шишко А.</v>
      </c>
      <c r="C101" s="32"/>
      <c r="D101" s="32"/>
      <c r="E101" s="165"/>
      <c r="F101" s="166"/>
      <c r="G101" s="111">
        <f>IF(ISTEXT(B120),2," ")</f>
        <v>2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58">
        <f t="shared" si="6"/>
        <v>0</v>
      </c>
      <c r="P101" s="59">
        <v>999</v>
      </c>
      <c r="Q101" s="60">
        <f t="shared" si="7"/>
        <v>999</v>
      </c>
      <c r="R101" s="52">
        <f>R100</f>
        <v>181.4</v>
      </c>
    </row>
    <row r="102" spans="1:18" s="120" customFormat="1" ht="13.5" customHeight="1">
      <c r="A102" s="234">
        <v>4</v>
      </c>
      <c r="B102" s="306" t="s">
        <v>127</v>
      </c>
      <c r="C102" s="147"/>
      <c r="D102" s="147"/>
      <c r="E102" s="147" t="s">
        <v>10</v>
      </c>
      <c r="F102" s="147" t="s">
        <v>32</v>
      </c>
      <c r="G102" s="218">
        <f>IF(ISTEXT(B118),1," ")</f>
        <v>1</v>
      </c>
      <c r="H102" s="208">
        <v>1</v>
      </c>
      <c r="I102" s="208">
        <v>26</v>
      </c>
      <c r="J102" s="208">
        <v>0</v>
      </c>
      <c r="K102" s="208">
        <v>1</v>
      </c>
      <c r="L102" s="208">
        <v>29</v>
      </c>
      <c r="M102" s="208">
        <v>26</v>
      </c>
      <c r="N102" s="208">
        <v>31</v>
      </c>
      <c r="O102" s="209">
        <f t="shared" si="6"/>
        <v>206.31</v>
      </c>
      <c r="P102" s="210">
        <v>2</v>
      </c>
      <c r="Q102" s="211">
        <f t="shared" si="7"/>
        <v>208.31</v>
      </c>
      <c r="R102" s="262">
        <f>IF(AND(ISNUMBER(Q102),ISNUMBER(Q103)),MIN(Q102:Q103),IF(ISNUMBER(Q102),Q102,IF(ISNUMBER(Q103),Q103," ")))</f>
        <v>208.31</v>
      </c>
    </row>
    <row r="103" spans="1:18" s="120" customFormat="1" ht="13.5" customHeight="1">
      <c r="A103" s="223">
        <v>133</v>
      </c>
      <c r="B103" s="187"/>
      <c r="C103" s="21"/>
      <c r="D103" s="21"/>
      <c r="E103" s="142"/>
      <c r="F103" s="177"/>
      <c r="G103" s="108">
        <f>IF(ISTEXT(B118),2," ")</f>
        <v>2</v>
      </c>
      <c r="H103" s="182">
        <v>0</v>
      </c>
      <c r="I103" s="182">
        <v>0</v>
      </c>
      <c r="J103" s="182">
        <v>0</v>
      </c>
      <c r="K103" s="182">
        <v>0</v>
      </c>
      <c r="L103" s="182">
        <v>0</v>
      </c>
      <c r="M103" s="182">
        <v>0</v>
      </c>
      <c r="N103" s="182">
        <v>0</v>
      </c>
      <c r="O103" s="1">
        <f t="shared" si="6"/>
        <v>0</v>
      </c>
      <c r="P103" s="7">
        <v>999</v>
      </c>
      <c r="Q103" s="2">
        <f t="shared" si="7"/>
        <v>999</v>
      </c>
      <c r="R103" s="225">
        <f>R102</f>
        <v>208.31</v>
      </c>
    </row>
    <row r="104" spans="1:18" s="120" customFormat="1" ht="12.75">
      <c r="A104" s="223">
        <v>5</v>
      </c>
      <c r="B104" s="260" t="s">
        <v>128</v>
      </c>
      <c r="C104" s="147"/>
      <c r="D104" s="147"/>
      <c r="E104" s="197" t="s">
        <v>11</v>
      </c>
      <c r="F104" s="147" t="s">
        <v>18</v>
      </c>
      <c r="G104" s="108">
        <v>1</v>
      </c>
      <c r="H104" s="182">
        <v>1</v>
      </c>
      <c r="I104" s="182">
        <v>38</v>
      </c>
      <c r="J104" s="182">
        <v>0</v>
      </c>
      <c r="K104" s="182">
        <v>1</v>
      </c>
      <c r="L104" s="182">
        <v>41</v>
      </c>
      <c r="M104" s="182">
        <v>37</v>
      </c>
      <c r="N104" s="182">
        <v>61</v>
      </c>
      <c r="O104" s="1">
        <f t="shared" si="6"/>
        <v>217.61</v>
      </c>
      <c r="P104" s="7">
        <v>6</v>
      </c>
      <c r="Q104" s="2">
        <f t="shared" si="7"/>
        <v>223.61</v>
      </c>
      <c r="R104" s="224">
        <f>IF(AND(ISNUMBER(Q104),ISNUMBER(Q105)),MIN(Q104:Q105),IF(ISNUMBER(Q104),Q104,IF(ISNUMBER(Q105),Q105," ")))</f>
        <v>223.61</v>
      </c>
    </row>
    <row r="105" spans="1:18" s="120" customFormat="1" ht="12.75">
      <c r="A105" s="223">
        <v>192</v>
      </c>
      <c r="B105" s="187" t="str">
        <f>B104</f>
        <v>Красовский Н.-Ерошов В.</v>
      </c>
      <c r="C105" s="21"/>
      <c r="D105" s="21"/>
      <c r="E105" s="142" t="s">
        <v>11</v>
      </c>
      <c r="F105" s="177"/>
      <c r="G105" s="108">
        <v>2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0</v>
      </c>
      <c r="N105" s="182">
        <v>0</v>
      </c>
      <c r="O105" s="1">
        <f t="shared" si="6"/>
        <v>0</v>
      </c>
      <c r="P105" s="7">
        <v>999</v>
      </c>
      <c r="Q105" s="2">
        <f t="shared" si="7"/>
        <v>999</v>
      </c>
      <c r="R105" s="225">
        <f>R104</f>
        <v>223.61</v>
      </c>
    </row>
    <row r="106" spans="1:18" s="120" customFormat="1" ht="12.75">
      <c r="A106" s="223">
        <v>6</v>
      </c>
      <c r="B106" s="188" t="s">
        <v>119</v>
      </c>
      <c r="C106" s="147"/>
      <c r="D106" s="141">
        <v>198</v>
      </c>
      <c r="E106" s="197" t="s">
        <v>149</v>
      </c>
      <c r="F106" s="147" t="s">
        <v>150</v>
      </c>
      <c r="G106" s="108">
        <f>IF(ISTEXT(B122),1," ")</f>
        <v>1</v>
      </c>
      <c r="H106" s="182">
        <v>1</v>
      </c>
      <c r="I106" s="182">
        <v>33</v>
      </c>
      <c r="J106" s="182">
        <v>0</v>
      </c>
      <c r="K106" s="182">
        <v>1</v>
      </c>
      <c r="L106" s="182">
        <v>37</v>
      </c>
      <c r="M106" s="182">
        <v>19</v>
      </c>
      <c r="N106" s="182">
        <v>27</v>
      </c>
      <c r="O106" s="1">
        <f t="shared" si="6"/>
        <v>259.27</v>
      </c>
      <c r="P106" s="7">
        <v>6</v>
      </c>
      <c r="Q106" s="2">
        <f t="shared" si="7"/>
        <v>265.27</v>
      </c>
      <c r="R106" s="224">
        <f>IF(AND(ISNUMBER(Q106),ISNUMBER(Q107)),MIN(Q106:Q107),IF(ISNUMBER(Q106),Q106,IF(ISNUMBER(Q107),Q107," ")))</f>
        <v>265.27</v>
      </c>
    </row>
    <row r="107" spans="1:18" s="120" customFormat="1" ht="13.5" thickBot="1">
      <c r="A107" s="226">
        <v>114</v>
      </c>
      <c r="B107" s="204" t="str">
        <f>B106</f>
        <v>Сыманюк-Матысюк</v>
      </c>
      <c r="C107" s="32"/>
      <c r="D107" s="32"/>
      <c r="E107" s="165" t="s">
        <v>11</v>
      </c>
      <c r="F107" s="166"/>
      <c r="G107" s="111">
        <f>IF(ISTEXT(B122),2," ")</f>
        <v>2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58">
        <f t="shared" si="6"/>
        <v>0</v>
      </c>
      <c r="P107" s="59">
        <v>999</v>
      </c>
      <c r="Q107" s="60">
        <f t="shared" si="7"/>
        <v>999</v>
      </c>
      <c r="R107" s="52">
        <f>R106</f>
        <v>265.27</v>
      </c>
    </row>
    <row r="108" spans="1:18" s="120" customFormat="1" ht="12.75">
      <c r="A108" s="82"/>
      <c r="B108" s="33"/>
      <c r="C108" s="34"/>
      <c r="D108" s="34"/>
      <c r="E108" s="34"/>
      <c r="F108" s="34"/>
      <c r="G108" s="35"/>
      <c r="H108" s="36"/>
      <c r="I108" s="36"/>
      <c r="J108" s="36"/>
      <c r="K108" s="36"/>
      <c r="L108" s="36"/>
      <c r="M108" s="36"/>
      <c r="N108" s="36"/>
      <c r="O108" s="61"/>
      <c r="P108" s="62"/>
      <c r="Q108" s="61"/>
      <c r="R108" s="189"/>
    </row>
    <row r="109" spans="2:5" s="8" customFormat="1" ht="13.5" thickBot="1">
      <c r="B109" s="46" t="s">
        <v>28</v>
      </c>
      <c r="C109" s="47"/>
      <c r="D109" s="47"/>
      <c r="E109" s="47"/>
    </row>
    <row r="110" spans="1:18" s="8" customFormat="1" ht="12.75" customHeight="1">
      <c r="A110" s="48"/>
      <c r="B110" s="339" t="s">
        <v>23</v>
      </c>
      <c r="C110" s="313" t="s">
        <v>12</v>
      </c>
      <c r="D110" s="49"/>
      <c r="E110" s="27"/>
      <c r="F110" s="27"/>
      <c r="G110" s="315" t="s">
        <v>0</v>
      </c>
      <c r="H110" s="342" t="s">
        <v>1</v>
      </c>
      <c r="I110" s="317"/>
      <c r="J110" s="318"/>
      <c r="K110" s="319" t="s">
        <v>2</v>
      </c>
      <c r="L110" s="317"/>
      <c r="M110" s="317"/>
      <c r="N110" s="317"/>
      <c r="O110" s="308" t="s">
        <v>51</v>
      </c>
      <c r="P110" s="310" t="s">
        <v>20</v>
      </c>
      <c r="Q110" s="310" t="s">
        <v>49</v>
      </c>
      <c r="R110" s="320" t="s">
        <v>50</v>
      </c>
    </row>
    <row r="111" spans="1:18" s="8" customFormat="1" ht="42.75" customHeight="1" thickBot="1">
      <c r="A111" s="50" t="s">
        <v>5</v>
      </c>
      <c r="B111" s="340"/>
      <c r="C111" s="314"/>
      <c r="D111" s="28" t="s">
        <v>13</v>
      </c>
      <c r="E111" s="29" t="s">
        <v>14</v>
      </c>
      <c r="F111" s="30" t="s">
        <v>15</v>
      </c>
      <c r="G111" s="316"/>
      <c r="H111" s="123" t="s">
        <v>6</v>
      </c>
      <c r="I111" s="124" t="s">
        <v>7</v>
      </c>
      <c r="J111" s="125" t="s">
        <v>8</v>
      </c>
      <c r="K111" s="126" t="s">
        <v>6</v>
      </c>
      <c r="L111" s="124" t="s">
        <v>7</v>
      </c>
      <c r="M111" s="124" t="s">
        <v>8</v>
      </c>
      <c r="N111" s="127" t="s">
        <v>9</v>
      </c>
      <c r="O111" s="309"/>
      <c r="P111" s="311"/>
      <c r="Q111" s="311"/>
      <c r="R111" s="321"/>
    </row>
    <row r="112" spans="1:48" s="8" customFormat="1" ht="12.75">
      <c r="A112" s="118">
        <v>1</v>
      </c>
      <c r="B112" s="122" t="s">
        <v>65</v>
      </c>
      <c r="C112" s="121" t="s">
        <v>55</v>
      </c>
      <c r="D112" s="121">
        <v>1986</v>
      </c>
      <c r="E112" s="121" t="s">
        <v>11</v>
      </c>
      <c r="F112" s="121" t="s">
        <v>56</v>
      </c>
      <c r="G112" s="107">
        <v>1</v>
      </c>
      <c r="H112" s="182">
        <v>1</v>
      </c>
      <c r="I112" s="182">
        <v>20</v>
      </c>
      <c r="J112" s="182">
        <v>0</v>
      </c>
      <c r="K112" s="182">
        <v>1</v>
      </c>
      <c r="L112" s="182">
        <v>22</v>
      </c>
      <c r="M112" s="182">
        <v>18</v>
      </c>
      <c r="N112" s="182">
        <v>45</v>
      </c>
      <c r="O112" s="1">
        <f aca="true" t="shared" si="8" ref="O112:O127">IF(AND(ISNUMBER(I112),ISNUMBER(L112)),(K112-H112)*60^2+(L112-I112)*60+(M112-J112)+(N112)/100," ")</f>
        <v>138.45</v>
      </c>
      <c r="P112" s="257">
        <v>0</v>
      </c>
      <c r="Q112" s="215">
        <f aca="true" t="shared" si="9" ref="Q112:Q127">IF(ISNUMBER(O112),O112+P112," ")</f>
        <v>138.45</v>
      </c>
      <c r="R112" s="227">
        <f>IF(AND(ISNUMBER(Q112),ISNUMBER(Q113)),MIN(Q112:Q113),IF(ISNUMBER(Q112),Q112,IF(ISNUMBER(Q113),Q113," ")))</f>
        <v>138.45</v>
      </c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</row>
    <row r="113" spans="1:49" s="8" customFormat="1" ht="12.75">
      <c r="A113" s="118">
        <v>144</v>
      </c>
      <c r="B113" s="6" t="s">
        <v>65</v>
      </c>
      <c r="C113" s="4"/>
      <c r="D113" s="4"/>
      <c r="E113" s="4"/>
      <c r="F113" s="4"/>
      <c r="G113" s="108">
        <v>2</v>
      </c>
      <c r="H113" s="182">
        <v>0</v>
      </c>
      <c r="I113" s="182">
        <v>0</v>
      </c>
      <c r="J113" s="182">
        <v>0</v>
      </c>
      <c r="K113" s="182">
        <v>0</v>
      </c>
      <c r="L113" s="182">
        <v>0</v>
      </c>
      <c r="M113" s="182">
        <v>0</v>
      </c>
      <c r="N113" s="182">
        <v>0</v>
      </c>
      <c r="O113" s="256">
        <f t="shared" si="8"/>
        <v>0</v>
      </c>
      <c r="P113" s="258">
        <v>999</v>
      </c>
      <c r="Q113" s="256">
        <f t="shared" si="9"/>
        <v>999</v>
      </c>
      <c r="R113" s="230">
        <f>R112</f>
        <v>138.45</v>
      </c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</row>
    <row r="114" spans="1:48" s="8" customFormat="1" ht="12.75">
      <c r="A114" s="119">
        <v>2</v>
      </c>
      <c r="B114" s="5" t="s">
        <v>66</v>
      </c>
      <c r="C114" s="3" t="s">
        <v>16</v>
      </c>
      <c r="D114" s="3">
        <v>1991</v>
      </c>
      <c r="E114" s="3" t="s">
        <v>10</v>
      </c>
      <c r="F114" s="3" t="s">
        <v>35</v>
      </c>
      <c r="G114" s="108">
        <v>1</v>
      </c>
      <c r="H114" s="182">
        <v>1</v>
      </c>
      <c r="I114" s="182">
        <v>18</v>
      </c>
      <c r="J114" s="182">
        <v>0</v>
      </c>
      <c r="K114" s="182">
        <v>1</v>
      </c>
      <c r="L114" s="182">
        <v>21</v>
      </c>
      <c r="M114" s="182">
        <v>9</v>
      </c>
      <c r="N114" s="182">
        <v>4</v>
      </c>
      <c r="O114" s="1">
        <f t="shared" si="8"/>
        <v>189.04</v>
      </c>
      <c r="P114" s="258">
        <v>0</v>
      </c>
      <c r="Q114" s="2">
        <f t="shared" si="9"/>
        <v>189.04</v>
      </c>
      <c r="R114" s="224">
        <f>IF(AND(ISNUMBER(Q114),ISNUMBER(Q115)),MIN(Q114:Q115),IF(ISNUMBER(Q114),Q114,IF(ISNUMBER(Q115),Q115," ")))</f>
        <v>189.04</v>
      </c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</row>
    <row r="115" spans="1:48" s="8" customFormat="1" ht="12.75">
      <c r="A115" s="118">
        <v>140</v>
      </c>
      <c r="B115" s="6" t="str">
        <f>B114</f>
        <v>Чернухо Мария</v>
      </c>
      <c r="C115" s="4"/>
      <c r="D115" s="4"/>
      <c r="E115" s="4"/>
      <c r="F115" s="4"/>
      <c r="G115" s="108">
        <v>2</v>
      </c>
      <c r="H115" s="182">
        <v>0</v>
      </c>
      <c r="I115" s="182">
        <v>0</v>
      </c>
      <c r="J115" s="182">
        <v>0</v>
      </c>
      <c r="K115" s="182">
        <v>0</v>
      </c>
      <c r="L115" s="182">
        <v>0</v>
      </c>
      <c r="M115" s="182">
        <v>0</v>
      </c>
      <c r="N115" s="182">
        <v>0</v>
      </c>
      <c r="O115" s="1">
        <f t="shared" si="8"/>
        <v>0</v>
      </c>
      <c r="P115" s="258">
        <v>999</v>
      </c>
      <c r="Q115" s="2">
        <f t="shared" si="9"/>
        <v>999</v>
      </c>
      <c r="R115" s="230">
        <f>R114</f>
        <v>189.04</v>
      </c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</row>
    <row r="116" spans="1:48" s="8" customFormat="1" ht="12.75">
      <c r="A116" s="118">
        <v>3</v>
      </c>
      <c r="B116" s="5" t="s">
        <v>46</v>
      </c>
      <c r="C116" s="3" t="s">
        <v>17</v>
      </c>
      <c r="D116" s="3">
        <v>2002</v>
      </c>
      <c r="E116" s="3" t="s">
        <v>10</v>
      </c>
      <c r="F116" s="3" t="s">
        <v>32</v>
      </c>
      <c r="G116" s="108">
        <v>1</v>
      </c>
      <c r="H116" s="182">
        <v>1</v>
      </c>
      <c r="I116" s="182">
        <v>17</v>
      </c>
      <c r="J116" s="182">
        <v>0</v>
      </c>
      <c r="K116" s="182">
        <v>1</v>
      </c>
      <c r="L116" s="182">
        <v>20</v>
      </c>
      <c r="M116" s="182">
        <v>12</v>
      </c>
      <c r="N116" s="182">
        <v>85</v>
      </c>
      <c r="O116" s="1">
        <f t="shared" si="8"/>
        <v>192.85</v>
      </c>
      <c r="P116" s="258">
        <v>0</v>
      </c>
      <c r="Q116" s="2">
        <f t="shared" si="9"/>
        <v>192.85</v>
      </c>
      <c r="R116" s="224">
        <f>IF(AND(ISNUMBER(Q116),ISNUMBER(Q117)),MIN(Q116:Q117),IF(ISNUMBER(Q116),Q116,IF(ISNUMBER(Q117),Q117," ")))</f>
        <v>192.85</v>
      </c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</row>
    <row r="117" spans="1:48" s="104" customFormat="1" ht="12.75">
      <c r="A117" s="118">
        <v>151</v>
      </c>
      <c r="B117" s="6" t="str">
        <f>B116</f>
        <v>Авдеева Яна</v>
      </c>
      <c r="C117" s="4"/>
      <c r="D117" s="4"/>
      <c r="E117" s="4"/>
      <c r="F117" s="4"/>
      <c r="G117" s="108">
        <v>2</v>
      </c>
      <c r="H117" s="182">
        <v>0</v>
      </c>
      <c r="I117" s="182">
        <v>0</v>
      </c>
      <c r="J117" s="182">
        <v>0</v>
      </c>
      <c r="K117" s="182">
        <v>0</v>
      </c>
      <c r="L117" s="182">
        <v>0</v>
      </c>
      <c r="M117" s="182">
        <v>0</v>
      </c>
      <c r="N117" s="182">
        <v>0</v>
      </c>
      <c r="O117" s="1">
        <f t="shared" si="8"/>
        <v>0</v>
      </c>
      <c r="P117" s="258">
        <v>999</v>
      </c>
      <c r="Q117" s="2">
        <f t="shared" si="9"/>
        <v>999</v>
      </c>
      <c r="R117" s="230">
        <f>R116</f>
        <v>192.85</v>
      </c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</row>
    <row r="118" spans="1:18" s="51" customFormat="1" ht="12.75">
      <c r="A118" s="118">
        <v>4</v>
      </c>
      <c r="B118" s="5" t="s">
        <v>109</v>
      </c>
      <c r="C118" s="3" t="s">
        <v>16</v>
      </c>
      <c r="D118" s="3">
        <v>1991</v>
      </c>
      <c r="E118" s="3" t="s">
        <v>11</v>
      </c>
      <c r="F118" s="3" t="s">
        <v>42</v>
      </c>
      <c r="G118" s="108">
        <v>1</v>
      </c>
      <c r="H118" s="182">
        <v>1</v>
      </c>
      <c r="I118" s="182">
        <v>16</v>
      </c>
      <c r="J118" s="182">
        <v>0</v>
      </c>
      <c r="K118" s="182">
        <v>1</v>
      </c>
      <c r="L118" s="182">
        <v>19</v>
      </c>
      <c r="M118" s="182">
        <v>17</v>
      </c>
      <c r="N118" s="182">
        <v>13</v>
      </c>
      <c r="O118" s="1">
        <f t="shared" si="8"/>
        <v>197.13</v>
      </c>
      <c r="P118" s="258">
        <v>0</v>
      </c>
      <c r="Q118" s="2">
        <f t="shared" si="9"/>
        <v>197.13</v>
      </c>
      <c r="R118" s="224">
        <f>IF(AND(ISNUMBER(Q118),ISNUMBER(Q119)),MIN(Q118:Q119),IF(ISNUMBER(Q118),Q118,IF(ISNUMBER(Q119),Q119," ")))</f>
        <v>197.13</v>
      </c>
    </row>
    <row r="119" spans="1:18" s="51" customFormat="1" ht="13.5" thickBot="1">
      <c r="A119" s="269">
        <v>136</v>
      </c>
      <c r="B119" s="43" t="str">
        <f>B118</f>
        <v>Толкачева Марина</v>
      </c>
      <c r="C119" s="42"/>
      <c r="D119" s="42"/>
      <c r="E119" s="42"/>
      <c r="F119" s="42"/>
      <c r="G119" s="111">
        <v>2</v>
      </c>
      <c r="H119" s="184">
        <v>0</v>
      </c>
      <c r="I119" s="184"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58">
        <f t="shared" si="8"/>
        <v>0</v>
      </c>
      <c r="P119" s="263">
        <v>999</v>
      </c>
      <c r="Q119" s="60">
        <f t="shared" si="9"/>
        <v>999</v>
      </c>
      <c r="R119" s="52">
        <f>R118</f>
        <v>197.13</v>
      </c>
    </row>
    <row r="120" spans="1:18" s="51" customFormat="1" ht="12.75">
      <c r="A120" s="228">
        <v>5</v>
      </c>
      <c r="B120" s="117" t="s">
        <v>111</v>
      </c>
      <c r="C120" s="22" t="s">
        <v>17</v>
      </c>
      <c r="D120" s="22">
        <v>2002</v>
      </c>
      <c r="E120" s="22" t="s">
        <v>11</v>
      </c>
      <c r="F120" s="22" t="s">
        <v>33</v>
      </c>
      <c r="G120" s="218">
        <v>1</v>
      </c>
      <c r="H120" s="208">
        <v>1</v>
      </c>
      <c r="I120" s="208">
        <v>13</v>
      </c>
      <c r="J120" s="208">
        <v>0</v>
      </c>
      <c r="K120" s="208">
        <v>1</v>
      </c>
      <c r="L120" s="208">
        <v>16</v>
      </c>
      <c r="M120" s="208">
        <v>21</v>
      </c>
      <c r="N120" s="208">
        <v>90</v>
      </c>
      <c r="O120" s="209">
        <f t="shared" si="8"/>
        <v>201.9</v>
      </c>
      <c r="P120" s="268">
        <v>2</v>
      </c>
      <c r="Q120" s="211">
        <f t="shared" si="9"/>
        <v>203.9</v>
      </c>
      <c r="R120" s="262">
        <f>IF(AND(ISNUMBER(Q120),ISNUMBER(Q121)),MIN(Q120:Q121),IF(ISNUMBER(Q120),Q120,IF(ISNUMBER(Q121),Q121," ")))</f>
        <v>203.9</v>
      </c>
    </row>
    <row r="121" spans="1:18" s="51" customFormat="1" ht="12.75">
      <c r="A121" s="228">
        <v>148</v>
      </c>
      <c r="B121" s="6" t="str">
        <f>B120</f>
        <v>Шибаршина София</v>
      </c>
      <c r="C121" s="4"/>
      <c r="D121" s="4"/>
      <c r="E121" s="4"/>
      <c r="F121" s="4"/>
      <c r="G121" s="108">
        <v>2</v>
      </c>
      <c r="H121" s="182">
        <v>0</v>
      </c>
      <c r="I121" s="182">
        <v>0</v>
      </c>
      <c r="J121" s="182">
        <v>0</v>
      </c>
      <c r="K121" s="182">
        <v>0</v>
      </c>
      <c r="L121" s="182">
        <v>0</v>
      </c>
      <c r="M121" s="182">
        <v>0</v>
      </c>
      <c r="N121" s="182">
        <v>0</v>
      </c>
      <c r="O121" s="1">
        <f t="shared" si="8"/>
        <v>0</v>
      </c>
      <c r="P121" s="258">
        <v>999</v>
      </c>
      <c r="Q121" s="2">
        <f t="shared" si="9"/>
        <v>999</v>
      </c>
      <c r="R121" s="230">
        <f>R120</f>
        <v>203.9</v>
      </c>
    </row>
    <row r="122" spans="1:18" s="51" customFormat="1" ht="12.75">
      <c r="A122" s="119">
        <v>6</v>
      </c>
      <c r="B122" s="5" t="s">
        <v>25</v>
      </c>
      <c r="C122" s="3">
        <v>1</v>
      </c>
      <c r="D122" s="3">
        <v>1997</v>
      </c>
      <c r="E122" s="3" t="s">
        <v>11</v>
      </c>
      <c r="F122" s="3" t="s">
        <v>18</v>
      </c>
      <c r="G122" s="108">
        <v>1</v>
      </c>
      <c r="H122" s="182">
        <v>1</v>
      </c>
      <c r="I122" s="182">
        <v>15</v>
      </c>
      <c r="J122" s="182">
        <v>0</v>
      </c>
      <c r="K122" s="182">
        <v>1</v>
      </c>
      <c r="L122" s="182">
        <v>18</v>
      </c>
      <c r="M122" s="182">
        <v>26</v>
      </c>
      <c r="N122" s="182">
        <v>65</v>
      </c>
      <c r="O122" s="1">
        <f t="shared" si="8"/>
        <v>206.65</v>
      </c>
      <c r="P122" s="258">
        <v>2</v>
      </c>
      <c r="Q122" s="2">
        <f t="shared" si="9"/>
        <v>208.65</v>
      </c>
      <c r="R122" s="224">
        <f>IF(AND(ISNUMBER(Q122),ISNUMBER(Q123)),MIN(Q122:Q123),IF(ISNUMBER(Q122),Q122,IF(ISNUMBER(Q123),Q123," ")))</f>
        <v>208.65</v>
      </c>
    </row>
    <row r="123" spans="1:49" s="51" customFormat="1" ht="12.75">
      <c r="A123" s="119">
        <v>40</v>
      </c>
      <c r="B123" s="6" t="str">
        <f>B122</f>
        <v>Тарасенко Александра</v>
      </c>
      <c r="C123" s="4"/>
      <c r="D123" s="4"/>
      <c r="E123" s="4"/>
      <c r="F123" s="4"/>
      <c r="G123" s="108">
        <v>2</v>
      </c>
      <c r="H123" s="182">
        <v>0</v>
      </c>
      <c r="I123" s="182">
        <v>0</v>
      </c>
      <c r="J123" s="182">
        <v>0</v>
      </c>
      <c r="K123" s="182">
        <v>0</v>
      </c>
      <c r="L123" s="182">
        <v>0</v>
      </c>
      <c r="M123" s="182">
        <v>0</v>
      </c>
      <c r="N123" s="182">
        <v>0</v>
      </c>
      <c r="O123" s="1">
        <f t="shared" si="8"/>
        <v>0</v>
      </c>
      <c r="P123" s="258">
        <v>999</v>
      </c>
      <c r="Q123" s="2">
        <f t="shared" si="9"/>
        <v>999</v>
      </c>
      <c r="R123" s="230">
        <f>R122</f>
        <v>208.65</v>
      </c>
      <c r="AW123" s="8"/>
    </row>
    <row r="124" spans="1:18" s="51" customFormat="1" ht="12.75">
      <c r="A124" s="119">
        <v>7</v>
      </c>
      <c r="B124" s="5" t="s">
        <v>47</v>
      </c>
      <c r="C124" s="3" t="s">
        <v>17</v>
      </c>
      <c r="D124" s="3">
        <v>2002</v>
      </c>
      <c r="E124" s="3" t="s">
        <v>10</v>
      </c>
      <c r="F124" s="3" t="s">
        <v>35</v>
      </c>
      <c r="G124" s="108">
        <v>1</v>
      </c>
      <c r="H124" s="182">
        <v>1</v>
      </c>
      <c r="I124" s="182">
        <v>14</v>
      </c>
      <c r="J124" s="182">
        <v>0</v>
      </c>
      <c r="K124" s="182">
        <v>1</v>
      </c>
      <c r="L124" s="182">
        <v>17</v>
      </c>
      <c r="M124" s="182">
        <v>32</v>
      </c>
      <c r="N124" s="182">
        <v>96</v>
      </c>
      <c r="O124" s="1">
        <f t="shared" si="8"/>
        <v>212.96</v>
      </c>
      <c r="P124" s="258">
        <v>6</v>
      </c>
      <c r="Q124" s="2">
        <f t="shared" si="9"/>
        <v>218.96</v>
      </c>
      <c r="R124" s="224">
        <f>IF(AND(ISNUMBER(Q124),ISNUMBER(Q125)),MIN(Q124:Q125),IF(ISNUMBER(Q124),Q124,IF(ISNUMBER(Q125),Q125," ")))</f>
        <v>218.96</v>
      </c>
    </row>
    <row r="125" spans="1:18" s="51" customFormat="1" ht="12.75">
      <c r="A125" s="119">
        <v>25</v>
      </c>
      <c r="B125" s="6" t="str">
        <f>B124</f>
        <v>Дроздова Валерия</v>
      </c>
      <c r="C125" s="4"/>
      <c r="D125" s="4"/>
      <c r="E125" s="4"/>
      <c r="F125" s="4"/>
      <c r="G125" s="246">
        <v>2</v>
      </c>
      <c r="H125" s="182">
        <v>0</v>
      </c>
      <c r="I125" s="182">
        <v>0</v>
      </c>
      <c r="J125" s="182">
        <v>0</v>
      </c>
      <c r="K125" s="182">
        <v>0</v>
      </c>
      <c r="L125" s="182">
        <v>0</v>
      </c>
      <c r="M125" s="182">
        <v>0</v>
      </c>
      <c r="N125" s="182">
        <v>0</v>
      </c>
      <c r="O125" s="1">
        <f t="shared" si="8"/>
        <v>0</v>
      </c>
      <c r="P125" s="258">
        <v>999</v>
      </c>
      <c r="Q125" s="239">
        <f t="shared" si="9"/>
        <v>999</v>
      </c>
      <c r="R125" s="225">
        <f>R124</f>
        <v>218.96</v>
      </c>
    </row>
    <row r="126" spans="1:18" s="51" customFormat="1" ht="12.75">
      <c r="A126" s="118">
        <v>8</v>
      </c>
      <c r="B126" s="117" t="s">
        <v>48</v>
      </c>
      <c r="C126" s="22" t="s">
        <v>17</v>
      </c>
      <c r="D126" s="22">
        <v>2001</v>
      </c>
      <c r="E126" s="22" t="s">
        <v>10</v>
      </c>
      <c r="F126" s="22" t="s">
        <v>32</v>
      </c>
      <c r="G126" s="218">
        <v>3</v>
      </c>
      <c r="H126" s="182">
        <v>1</v>
      </c>
      <c r="I126" s="182">
        <v>12</v>
      </c>
      <c r="J126" s="182">
        <v>0</v>
      </c>
      <c r="K126" s="182">
        <v>1</v>
      </c>
      <c r="L126" s="182">
        <v>15</v>
      </c>
      <c r="M126" s="182">
        <v>43</v>
      </c>
      <c r="N126" s="182">
        <v>56</v>
      </c>
      <c r="O126" s="1">
        <f t="shared" si="8"/>
        <v>223.56</v>
      </c>
      <c r="P126" s="258">
        <v>0</v>
      </c>
      <c r="Q126" s="211">
        <f t="shared" si="9"/>
        <v>223.56</v>
      </c>
      <c r="R126" s="224">
        <f>IF(AND(ISNUMBER(Q126),ISNUMBER(Q127)),MIN(Q126:Q127),IF(ISNUMBER(Q126),Q126,IF(ISNUMBER(Q127),Q127," ")))</f>
        <v>223.56</v>
      </c>
    </row>
    <row r="127" spans="1:18" s="51" customFormat="1" ht="13.5" thickBot="1">
      <c r="A127" s="269">
        <v>94</v>
      </c>
      <c r="B127" s="43" t="str">
        <f>B126</f>
        <v>Новик Светлана</v>
      </c>
      <c r="C127" s="42"/>
      <c r="D127" s="42"/>
      <c r="E127" s="42"/>
      <c r="F127" s="42"/>
      <c r="G127" s="111">
        <v>4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58">
        <f t="shared" si="8"/>
        <v>0</v>
      </c>
      <c r="P127" s="263">
        <v>999</v>
      </c>
      <c r="Q127" s="60">
        <f t="shared" si="9"/>
        <v>999</v>
      </c>
      <c r="R127" s="52">
        <f>R126</f>
        <v>223.56</v>
      </c>
    </row>
    <row r="128" spans="1:18" s="51" customFormat="1" ht="12" customHeight="1">
      <c r="A128" s="105"/>
      <c r="B128" s="10"/>
      <c r="C128" s="11"/>
      <c r="D128" s="11"/>
      <c r="E128" s="11"/>
      <c r="F128" s="11"/>
      <c r="G128" s="12"/>
      <c r="H128" s="13"/>
      <c r="I128" s="13"/>
      <c r="J128" s="13"/>
      <c r="K128" s="13"/>
      <c r="L128" s="13"/>
      <c r="M128" s="13"/>
      <c r="N128" s="13"/>
      <c r="O128" s="14"/>
      <c r="P128" s="24"/>
      <c r="Q128" s="14"/>
      <c r="R128" s="15"/>
    </row>
    <row r="129" spans="1:18" s="51" customFormat="1" ht="12" customHeight="1">
      <c r="A129"/>
      <c r="B129"/>
      <c r="C129" s="64"/>
      <c r="D129" s="64"/>
      <c r="E129" s="64"/>
      <c r="F129" s="64"/>
      <c r="G129"/>
      <c r="H129"/>
      <c r="I129"/>
      <c r="J129"/>
      <c r="K129"/>
      <c r="L129"/>
      <c r="M129"/>
      <c r="N129"/>
      <c r="O129"/>
      <c r="P129" s="24"/>
      <c r="Q129" s="14"/>
      <c r="R129" s="15"/>
    </row>
    <row r="130" spans="1:22" s="51" customFormat="1" ht="12" customHeight="1">
      <c r="A130"/>
      <c r="B130" s="8" t="s">
        <v>37</v>
      </c>
      <c r="C130" s="8"/>
      <c r="D130" s="8"/>
      <c r="E130" s="64"/>
      <c r="F130" s="330" t="s">
        <v>75</v>
      </c>
      <c r="G130" s="330"/>
      <c r="H130" s="330"/>
      <c r="I130" s="330"/>
      <c r="J130" s="330"/>
      <c r="K130" s="330"/>
      <c r="L130" s="330"/>
      <c r="M130" s="330"/>
      <c r="N130" s="330"/>
      <c r="O130" s="330"/>
      <c r="P130" s="24"/>
      <c r="Q130" s="14"/>
      <c r="R130" s="15"/>
      <c r="V130" s="206"/>
    </row>
    <row r="131" spans="1:18" s="51" customFormat="1" ht="12" customHeight="1">
      <c r="A13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/>
      <c r="O131"/>
      <c r="P131" s="24"/>
      <c r="Q131" s="14"/>
      <c r="R131" s="15"/>
    </row>
    <row r="132" spans="1:18" s="51" customFormat="1" ht="12" customHeight="1">
      <c r="A132"/>
      <c r="B132" s="8" t="s">
        <v>39</v>
      </c>
      <c r="C132" s="8"/>
      <c r="D132" s="8"/>
      <c r="E132" s="64"/>
      <c r="F132" s="330" t="s">
        <v>143</v>
      </c>
      <c r="G132" s="330"/>
      <c r="H132" s="330"/>
      <c r="I132" s="330"/>
      <c r="J132" s="330"/>
      <c r="K132" s="330"/>
      <c r="L132" s="330"/>
      <c r="M132" s="330"/>
      <c r="N132" s="330"/>
      <c r="O132" s="330"/>
      <c r="P132" s="24"/>
      <c r="Q132" s="14"/>
      <c r="R132" s="15"/>
    </row>
    <row r="133" spans="1:18" s="51" customFormat="1" ht="12" customHeight="1">
      <c r="A133"/>
      <c r="B133"/>
      <c r="C133" s="64"/>
      <c r="D133" s="64"/>
      <c r="E133" s="64"/>
      <c r="F133" s="64"/>
      <c r="G133"/>
      <c r="H133"/>
      <c r="I133"/>
      <c r="J133"/>
      <c r="K133"/>
      <c r="L133"/>
      <c r="M133"/>
      <c r="N133"/>
      <c r="O133"/>
      <c r="P133" s="24"/>
      <c r="Q133" s="14"/>
      <c r="R133" s="15"/>
    </row>
    <row r="134" spans="1:18" s="51" customFormat="1" ht="12" customHeight="1">
      <c r="A134"/>
      <c r="B134"/>
      <c r="C134" s="64"/>
      <c r="D134" s="64"/>
      <c r="E134" s="64"/>
      <c r="F134" s="64"/>
      <c r="G134"/>
      <c r="H134"/>
      <c r="I134"/>
      <c r="J134"/>
      <c r="K134"/>
      <c r="L134"/>
      <c r="M134"/>
      <c r="N134"/>
      <c r="O134"/>
      <c r="P134" s="24"/>
      <c r="Q134" s="14"/>
      <c r="R134" s="15"/>
    </row>
    <row r="135" spans="1:18" s="51" customFormat="1" ht="12" customHeight="1">
      <c r="A135"/>
      <c r="B135"/>
      <c r="C135" s="64"/>
      <c r="D135" s="64"/>
      <c r="E135" s="64"/>
      <c r="F135" s="64"/>
      <c r="G135"/>
      <c r="H135"/>
      <c r="I135"/>
      <c r="J135"/>
      <c r="K135"/>
      <c r="L135"/>
      <c r="M135"/>
      <c r="N135"/>
      <c r="O135"/>
      <c r="P135" s="24"/>
      <c r="Q135" s="14"/>
      <c r="R135" s="15"/>
    </row>
    <row r="136" spans="1:18" s="51" customFormat="1" ht="12" customHeight="1">
      <c r="A136"/>
      <c r="B136"/>
      <c r="C136" s="64"/>
      <c r="D136" s="64"/>
      <c r="E136" s="64"/>
      <c r="F136" s="64"/>
      <c r="G136"/>
      <c r="H136"/>
      <c r="I136"/>
      <c r="J136"/>
      <c r="K136"/>
      <c r="L136"/>
      <c r="M136"/>
      <c r="N136"/>
      <c r="O136"/>
      <c r="P136" s="24"/>
      <c r="Q136" s="14"/>
      <c r="R136" s="15"/>
    </row>
    <row r="137" s="8" customFormat="1" ht="12.75">
      <c r="D137" s="45"/>
    </row>
  </sheetData>
  <sheetProtection selectLockedCells="1" selectUnlockedCells="1"/>
  <mergeCells count="41">
    <mergeCell ref="G10:G11"/>
    <mergeCell ref="H10:J10"/>
    <mergeCell ref="O94:O95"/>
    <mergeCell ref="P94:P95"/>
    <mergeCell ref="R10:R11"/>
    <mergeCell ref="Q94:Q95"/>
    <mergeCell ref="R94:R95"/>
    <mergeCell ref="O10:O11"/>
    <mergeCell ref="Q10:Q11"/>
    <mergeCell ref="B94:B95"/>
    <mergeCell ref="C94:C95"/>
    <mergeCell ref="G94:G95"/>
    <mergeCell ref="H94:J94"/>
    <mergeCell ref="K10:N10"/>
    <mergeCell ref="A4:R4"/>
    <mergeCell ref="A5:R5"/>
    <mergeCell ref="P10:P11"/>
    <mergeCell ref="B10:B11"/>
    <mergeCell ref="C10:C11"/>
    <mergeCell ref="B74:B75"/>
    <mergeCell ref="C74:C75"/>
    <mergeCell ref="G74:G75"/>
    <mergeCell ref="H74:J74"/>
    <mergeCell ref="K74:N74"/>
    <mergeCell ref="O74:O75"/>
    <mergeCell ref="B110:B111"/>
    <mergeCell ref="C110:C111"/>
    <mergeCell ref="G110:G111"/>
    <mergeCell ref="H110:J110"/>
    <mergeCell ref="K110:N110"/>
    <mergeCell ref="O110:O111"/>
    <mergeCell ref="P7:Q7"/>
    <mergeCell ref="Q110:Q111"/>
    <mergeCell ref="R110:R111"/>
    <mergeCell ref="F130:O130"/>
    <mergeCell ref="F132:O132"/>
    <mergeCell ref="P74:P75"/>
    <mergeCell ref="Q74:Q75"/>
    <mergeCell ref="R74:R75"/>
    <mergeCell ref="P110:P111"/>
    <mergeCell ref="K94:N94"/>
  </mergeCells>
  <printOptions/>
  <pageMargins left="0.5902777777777778" right="0.38" top="0" bottom="0" header="0.5118055555555555" footer="0.5118055555555555"/>
  <pageSetup horizontalDpi="600" verticalDpi="600" orientation="portrait" paperSize="9" scale="85" r:id="rId2"/>
  <rowBreaks count="1" manualBreakCount="1">
    <brk id="72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5.125" style="64" customWidth="1"/>
    <col min="4" max="4" width="6.875" style="64" customWidth="1"/>
    <col min="5" max="5" width="11.25390625" style="64" customWidth="1"/>
    <col min="6" max="6" width="14.875" style="64" customWidth="1"/>
    <col min="7" max="7" width="6.125" style="0" customWidth="1"/>
    <col min="8" max="9" width="4.25390625" style="0" hidden="1" customWidth="1"/>
    <col min="10" max="10" width="5.125" style="0" hidden="1" customWidth="1"/>
    <col min="11" max="11" width="3.75390625" style="0" hidden="1" customWidth="1"/>
    <col min="12" max="12" width="3.875" style="0" hidden="1" customWidth="1"/>
    <col min="13" max="13" width="3.75390625" style="0" hidden="1" customWidth="1"/>
    <col min="14" max="14" width="4.25390625" style="0" hidden="1" customWidth="1"/>
    <col min="15" max="15" width="8.625" style="0" customWidth="1"/>
    <col min="16" max="16" width="4.75390625" style="0" customWidth="1"/>
    <col min="17" max="17" width="8.375" style="0" customWidth="1"/>
    <col min="18" max="18" width="9.125" style="0" customWidth="1"/>
    <col min="19" max="50" width="9.125" style="220" customWidth="1"/>
  </cols>
  <sheetData>
    <row r="1" spans="1:10" ht="15.75">
      <c r="A1" s="154"/>
      <c r="B1" s="154"/>
      <c r="C1" s="344" t="s">
        <v>85</v>
      </c>
      <c r="D1" s="344"/>
      <c r="E1" s="344"/>
      <c r="F1" s="344"/>
      <c r="G1" s="154"/>
      <c r="H1" s="154"/>
      <c r="I1" s="154"/>
      <c r="J1" s="154"/>
    </row>
    <row r="2" spans="1:10" ht="18.75">
      <c r="A2" s="154"/>
      <c r="B2" s="154"/>
      <c r="C2" s="205" t="s">
        <v>86</v>
      </c>
      <c r="D2" s="155"/>
      <c r="E2" s="155"/>
      <c r="F2" s="155"/>
      <c r="G2" s="154"/>
      <c r="H2" s="154"/>
      <c r="I2" s="154"/>
      <c r="J2" s="154"/>
    </row>
    <row r="3" spans="1:13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8" ht="15" customHeight="1">
      <c r="A4" s="312" t="s">
        <v>73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5" customHeight="1">
      <c r="A5" s="312" t="s">
        <v>21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1" ht="12.75">
      <c r="A6" s="154"/>
      <c r="B6" s="154"/>
      <c r="C6" s="154"/>
      <c r="D6" s="154"/>
      <c r="E6" s="154" t="s">
        <v>74</v>
      </c>
      <c r="F6" s="154"/>
      <c r="G6" s="154"/>
      <c r="H6" s="154"/>
      <c r="I6" s="154"/>
      <c r="J6" s="154"/>
      <c r="K6" s="154"/>
    </row>
    <row r="7" spans="16:17" ht="12.75">
      <c r="P7" s="341">
        <v>41875</v>
      </c>
      <c r="Q7" s="341"/>
    </row>
    <row r="8" spans="2:5" ht="12.75">
      <c r="B8" s="156" t="s">
        <v>87</v>
      </c>
      <c r="C8" s="65"/>
      <c r="D8" s="65"/>
      <c r="E8" s="65"/>
    </row>
    <row r="9" spans="2:50" s="8" customFormat="1" ht="13.5" thickBot="1">
      <c r="B9" s="46" t="s">
        <v>29</v>
      </c>
      <c r="C9" s="47"/>
      <c r="D9" s="47"/>
      <c r="E9" s="47"/>
      <c r="F9" s="45"/>
      <c r="O9" s="44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</row>
    <row r="10" spans="1:50" s="8" customFormat="1" ht="12.75" customHeight="1">
      <c r="A10" s="48"/>
      <c r="B10" s="322" t="s">
        <v>23</v>
      </c>
      <c r="C10" s="313" t="s">
        <v>12</v>
      </c>
      <c r="D10" s="49"/>
      <c r="E10" s="27"/>
      <c r="F10" s="27"/>
      <c r="G10" s="315" t="s">
        <v>0</v>
      </c>
      <c r="H10" s="317" t="s">
        <v>1</v>
      </c>
      <c r="I10" s="317"/>
      <c r="J10" s="318"/>
      <c r="K10" s="319" t="s">
        <v>2</v>
      </c>
      <c r="L10" s="317"/>
      <c r="M10" s="317"/>
      <c r="N10" s="317"/>
      <c r="O10" s="308" t="s">
        <v>51</v>
      </c>
      <c r="P10" s="310" t="s">
        <v>20</v>
      </c>
      <c r="Q10" s="310" t="s">
        <v>49</v>
      </c>
      <c r="R10" s="320" t="s">
        <v>50</v>
      </c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</row>
    <row r="11" spans="1:50" s="8" customFormat="1" ht="46.5" customHeight="1" thickBot="1">
      <c r="A11" s="50" t="s">
        <v>5</v>
      </c>
      <c r="B11" s="323"/>
      <c r="C11" s="314"/>
      <c r="D11" s="28" t="s">
        <v>13</v>
      </c>
      <c r="E11" s="29" t="s">
        <v>14</v>
      </c>
      <c r="F11" s="30" t="s">
        <v>15</v>
      </c>
      <c r="G11" s="316"/>
      <c r="H11" s="123" t="s">
        <v>6</v>
      </c>
      <c r="I11" s="124" t="s">
        <v>7</v>
      </c>
      <c r="J11" s="125" t="s">
        <v>8</v>
      </c>
      <c r="K11" s="126" t="s">
        <v>6</v>
      </c>
      <c r="L11" s="124" t="s">
        <v>7</v>
      </c>
      <c r="M11" s="124" t="s">
        <v>8</v>
      </c>
      <c r="N11" s="127" t="s">
        <v>9</v>
      </c>
      <c r="O11" s="309"/>
      <c r="P11" s="311"/>
      <c r="Q11" s="311"/>
      <c r="R11" s="3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</row>
    <row r="12" spans="1:50" s="8" customFormat="1" ht="12.75" customHeight="1">
      <c r="A12" s="167">
        <v>1</v>
      </c>
      <c r="B12" s="5" t="s">
        <v>57</v>
      </c>
      <c r="C12" s="3" t="s">
        <v>55</v>
      </c>
      <c r="D12" s="3">
        <v>1987</v>
      </c>
      <c r="E12" s="3" t="s">
        <v>11</v>
      </c>
      <c r="F12" s="3" t="s">
        <v>56</v>
      </c>
      <c r="G12" s="148">
        <f>IF(ISTEXT(B12),1," ")</f>
        <v>1</v>
      </c>
      <c r="H12" s="182">
        <v>1</v>
      </c>
      <c r="I12" s="182">
        <v>54</v>
      </c>
      <c r="J12" s="182">
        <v>0</v>
      </c>
      <c r="K12" s="182">
        <v>1</v>
      </c>
      <c r="L12" s="182">
        <v>56</v>
      </c>
      <c r="M12" s="182">
        <v>7</v>
      </c>
      <c r="N12" s="182">
        <v>13</v>
      </c>
      <c r="O12" s="1">
        <f aca="true" t="shared" si="0" ref="O12:O31">IF(AND(ISNUMBER(I12),ISNUMBER(L12)),(K12-H12)*60^2+(L12-I12)*60+(M12-J12)+(N12)/100," ")</f>
        <v>127.13</v>
      </c>
      <c r="P12" s="7">
        <v>0</v>
      </c>
      <c r="Q12" s="2">
        <f aca="true" t="shared" si="1" ref="Q12:Q31">IF(ISNUMBER(O12),O12+P12," ")</f>
        <v>127.13</v>
      </c>
      <c r="R12" s="216">
        <f>IF(AND(ISNUMBER(Q12),ISNUMBER(Q13)),MIN(Q12:Q13),IF(ISNUMBER(Q12),Q12,IF(ISNUMBER(Q13),Q13," ")))</f>
        <v>127.13</v>
      </c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</row>
    <row r="13" spans="1:50" s="8" customFormat="1" ht="12.75" customHeight="1">
      <c r="A13" s="167">
        <v>21</v>
      </c>
      <c r="B13" s="6" t="str">
        <f>B12</f>
        <v>Головинский Дмитрий</v>
      </c>
      <c r="C13" s="4"/>
      <c r="D13" s="4"/>
      <c r="E13" s="4"/>
      <c r="F13" s="4"/>
      <c r="G13" s="106">
        <v>2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">
        <f t="shared" si="0"/>
        <v>0</v>
      </c>
      <c r="P13" s="7">
        <v>999</v>
      </c>
      <c r="Q13" s="2">
        <f t="shared" si="1"/>
        <v>999</v>
      </c>
      <c r="R13" s="158">
        <f>R12</f>
        <v>127.13</v>
      </c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</row>
    <row r="14" spans="1:50" s="8" customFormat="1" ht="12.75" customHeight="1">
      <c r="A14" s="167">
        <v>2</v>
      </c>
      <c r="B14" s="173" t="s">
        <v>22</v>
      </c>
      <c r="C14" s="22" t="s">
        <v>55</v>
      </c>
      <c r="D14" s="22">
        <v>1995</v>
      </c>
      <c r="E14" s="22" t="s">
        <v>11</v>
      </c>
      <c r="F14" s="22" t="s">
        <v>56</v>
      </c>
      <c r="G14" s="148">
        <f>IF(ISTEXT(B14),1," ")</f>
        <v>1</v>
      </c>
      <c r="H14" s="182">
        <v>1</v>
      </c>
      <c r="I14" s="182">
        <v>53</v>
      </c>
      <c r="J14" s="182">
        <v>0</v>
      </c>
      <c r="K14" s="182">
        <v>1</v>
      </c>
      <c r="L14" s="182">
        <v>55</v>
      </c>
      <c r="M14" s="182">
        <v>16</v>
      </c>
      <c r="N14" s="182">
        <v>88</v>
      </c>
      <c r="O14" s="1">
        <f t="shared" si="0"/>
        <v>136.88</v>
      </c>
      <c r="P14" s="7">
        <v>0</v>
      </c>
      <c r="Q14" s="2">
        <f t="shared" si="1"/>
        <v>136.88</v>
      </c>
      <c r="R14" s="157">
        <f>IF(AND(ISNUMBER(Q14),ISNUMBER(Q15)),MIN(Q14:Q15),IF(ISNUMBER(Q14),Q14,IF(ISNUMBER(Q15),Q15," ")))</f>
        <v>136.88</v>
      </c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</row>
    <row r="15" spans="1:50" s="8" customFormat="1" ht="12.75" customHeight="1">
      <c r="A15" s="167">
        <v>70</v>
      </c>
      <c r="B15" s="169" t="str">
        <f>B14</f>
        <v>Шишко Артем</v>
      </c>
      <c r="C15" s="4"/>
      <c r="D15" s="4"/>
      <c r="E15" s="4"/>
      <c r="F15" s="4"/>
      <c r="G15" s="106">
        <v>2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">
        <f t="shared" si="0"/>
        <v>0</v>
      </c>
      <c r="P15" s="7">
        <v>999</v>
      </c>
      <c r="Q15" s="2">
        <f t="shared" si="1"/>
        <v>999</v>
      </c>
      <c r="R15" s="158">
        <f>R14</f>
        <v>136.88</v>
      </c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</row>
    <row r="16" spans="1:50" s="8" customFormat="1" ht="12.75">
      <c r="A16" s="167">
        <v>3</v>
      </c>
      <c r="B16" s="168" t="s">
        <v>61</v>
      </c>
      <c r="C16" s="3" t="s">
        <v>16</v>
      </c>
      <c r="D16" s="3">
        <v>1993</v>
      </c>
      <c r="E16" s="3" t="s">
        <v>11</v>
      </c>
      <c r="F16" s="3" t="s">
        <v>18</v>
      </c>
      <c r="G16" s="148">
        <f>IF(ISTEXT(B16),1," ")</f>
        <v>1</v>
      </c>
      <c r="H16" s="182">
        <v>1</v>
      </c>
      <c r="I16" s="182">
        <v>51</v>
      </c>
      <c r="J16" s="182">
        <v>0</v>
      </c>
      <c r="K16" s="182">
        <v>1</v>
      </c>
      <c r="L16" s="182">
        <v>53</v>
      </c>
      <c r="M16" s="182">
        <v>24</v>
      </c>
      <c r="N16" s="182">
        <v>75</v>
      </c>
      <c r="O16" s="1">
        <f t="shared" si="0"/>
        <v>144.75</v>
      </c>
      <c r="P16" s="7">
        <v>2</v>
      </c>
      <c r="Q16" s="2">
        <f t="shared" si="1"/>
        <v>146.75</v>
      </c>
      <c r="R16" s="157">
        <f>IF(AND(ISNUMBER(Q16),ISNUMBER(Q17)),MIN(Q16:Q17),IF(ISNUMBER(Q16),Q16,IF(ISNUMBER(Q17),Q17," ")))</f>
        <v>146.75</v>
      </c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</row>
    <row r="17" spans="1:50" s="8" customFormat="1" ht="12.75">
      <c r="A17" s="167">
        <v>133</v>
      </c>
      <c r="B17" s="171" t="str">
        <f>B16</f>
        <v>Шишко Роман</v>
      </c>
      <c r="C17" s="17"/>
      <c r="D17" s="17"/>
      <c r="E17" s="17"/>
      <c r="F17" s="17"/>
      <c r="G17" s="106">
        <v>2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">
        <f t="shared" si="0"/>
        <v>0</v>
      </c>
      <c r="P17" s="7">
        <v>999</v>
      </c>
      <c r="Q17" s="2">
        <f t="shared" si="1"/>
        <v>999</v>
      </c>
      <c r="R17" s="158">
        <f>R16</f>
        <v>146.75</v>
      </c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</row>
    <row r="18" spans="1:50" s="8" customFormat="1" ht="12.75">
      <c r="A18" s="167">
        <v>4</v>
      </c>
      <c r="B18" s="170" t="s">
        <v>76</v>
      </c>
      <c r="C18" s="3" t="s">
        <v>55</v>
      </c>
      <c r="D18" s="3">
        <v>1982</v>
      </c>
      <c r="E18" s="3" t="s">
        <v>10</v>
      </c>
      <c r="F18" s="3" t="s">
        <v>35</v>
      </c>
      <c r="G18" s="148">
        <f>IF(ISTEXT(B18),1," ")</f>
        <v>1</v>
      </c>
      <c r="H18" s="182">
        <v>1</v>
      </c>
      <c r="I18" s="182">
        <v>49</v>
      </c>
      <c r="J18" s="182">
        <v>0</v>
      </c>
      <c r="K18" s="182">
        <v>1</v>
      </c>
      <c r="L18" s="182">
        <v>51</v>
      </c>
      <c r="M18" s="182">
        <v>27</v>
      </c>
      <c r="N18" s="182">
        <v>2</v>
      </c>
      <c r="O18" s="1">
        <f t="shared" si="0"/>
        <v>147.02</v>
      </c>
      <c r="P18" s="7">
        <v>0</v>
      </c>
      <c r="Q18" s="2">
        <f t="shared" si="1"/>
        <v>147.02</v>
      </c>
      <c r="R18" s="157">
        <f>IF(AND(ISNUMBER(Q18),ISNUMBER(Q19)),MIN(Q18:Q19),IF(ISNUMBER(Q18),Q18,IF(ISNUMBER(Q19),Q19," ")))</f>
        <v>147.02</v>
      </c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</row>
    <row r="19" spans="1:50" s="8" customFormat="1" ht="12.75">
      <c r="A19" s="167">
        <v>10</v>
      </c>
      <c r="B19" s="169" t="str">
        <f>B18</f>
        <v>Головаченко Сергей</v>
      </c>
      <c r="C19" s="4"/>
      <c r="D19" s="4"/>
      <c r="E19" s="4"/>
      <c r="F19" s="4"/>
      <c r="G19" s="106">
        <v>2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">
        <f t="shared" si="0"/>
        <v>0</v>
      </c>
      <c r="P19" s="7">
        <v>999</v>
      </c>
      <c r="Q19" s="2">
        <f t="shared" si="1"/>
        <v>999</v>
      </c>
      <c r="R19" s="158">
        <f>R18</f>
        <v>147.02</v>
      </c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</row>
    <row r="20" spans="1:50" s="8" customFormat="1" ht="12.75">
      <c r="A20" s="167">
        <v>5</v>
      </c>
      <c r="B20" s="170" t="s">
        <v>62</v>
      </c>
      <c r="C20" s="3" t="s">
        <v>55</v>
      </c>
      <c r="D20" s="3">
        <v>1994</v>
      </c>
      <c r="E20" s="3" t="s">
        <v>10</v>
      </c>
      <c r="F20" s="3" t="s">
        <v>32</v>
      </c>
      <c r="G20" s="148">
        <f>IF(ISTEXT(B20),1," ")</f>
        <v>1</v>
      </c>
      <c r="H20" s="182">
        <v>1</v>
      </c>
      <c r="I20" s="182">
        <v>50</v>
      </c>
      <c r="J20" s="182">
        <v>0</v>
      </c>
      <c r="K20" s="182">
        <v>1</v>
      </c>
      <c r="L20" s="182">
        <v>52</v>
      </c>
      <c r="M20" s="182">
        <v>25</v>
      </c>
      <c r="N20" s="182">
        <v>82</v>
      </c>
      <c r="O20" s="1">
        <f t="shared" si="0"/>
        <v>145.82</v>
      </c>
      <c r="P20" s="7">
        <v>2</v>
      </c>
      <c r="Q20" s="2">
        <f t="shared" si="1"/>
        <v>147.82</v>
      </c>
      <c r="R20" s="157">
        <f>IF(AND(ISNUMBER(Q20),ISNUMBER(Q21)),MIN(Q20:Q21),IF(ISNUMBER(Q20),Q20,IF(ISNUMBER(Q21),Q21," ")))</f>
        <v>147.82</v>
      </c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</row>
    <row r="21" spans="1:50" s="8" customFormat="1" ht="12.75">
      <c r="A21" s="167">
        <v>141</v>
      </c>
      <c r="B21" s="169" t="str">
        <f>B20</f>
        <v>Третьяк Павел</v>
      </c>
      <c r="C21" s="4"/>
      <c r="D21" s="4"/>
      <c r="E21" s="4"/>
      <c r="F21" s="4"/>
      <c r="G21" s="106">
        <v>2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">
        <f t="shared" si="0"/>
        <v>0</v>
      </c>
      <c r="P21" s="7">
        <v>999</v>
      </c>
      <c r="Q21" s="2">
        <f t="shared" si="1"/>
        <v>999</v>
      </c>
      <c r="R21" s="158">
        <f>R20</f>
        <v>147.82</v>
      </c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</row>
    <row r="22" spans="1:50" s="8" customFormat="1" ht="12.75">
      <c r="A22" s="167">
        <v>6</v>
      </c>
      <c r="B22" s="168" t="s">
        <v>64</v>
      </c>
      <c r="C22" s="3" t="s">
        <v>55</v>
      </c>
      <c r="D22" s="3">
        <v>1994</v>
      </c>
      <c r="E22" s="3" t="s">
        <v>11</v>
      </c>
      <c r="F22" s="3" t="s">
        <v>18</v>
      </c>
      <c r="G22" s="148">
        <f>IF(ISTEXT(B22),1," ")</f>
        <v>1</v>
      </c>
      <c r="H22" s="182">
        <v>1</v>
      </c>
      <c r="I22" s="182">
        <v>52</v>
      </c>
      <c r="J22" s="182">
        <v>0</v>
      </c>
      <c r="K22" s="182">
        <v>1</v>
      </c>
      <c r="L22" s="182">
        <v>54</v>
      </c>
      <c r="M22" s="182">
        <v>24</v>
      </c>
      <c r="N22" s="182">
        <v>98</v>
      </c>
      <c r="O22" s="1">
        <f t="shared" si="0"/>
        <v>144.98</v>
      </c>
      <c r="P22" s="7">
        <v>4</v>
      </c>
      <c r="Q22" s="2">
        <f t="shared" si="1"/>
        <v>148.98</v>
      </c>
      <c r="R22" s="157">
        <f>IF(AND(ISNUMBER(Q22),ISNUMBER(Q23)),MIN(Q22:Q23),IF(ISNUMBER(Q22),Q22,IF(ISNUMBER(Q23),Q23," ")))</f>
        <v>148.98</v>
      </c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</row>
    <row r="23" spans="1:50" s="8" customFormat="1" ht="12.75">
      <c r="A23" s="167">
        <v>199</v>
      </c>
      <c r="B23" s="169" t="str">
        <f>B22</f>
        <v>Шмидт Никита</v>
      </c>
      <c r="C23" s="4"/>
      <c r="D23" s="4"/>
      <c r="E23" s="4"/>
      <c r="F23" s="4"/>
      <c r="G23" s="106">
        <v>2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">
        <f t="shared" si="0"/>
        <v>0</v>
      </c>
      <c r="P23" s="7">
        <v>999</v>
      </c>
      <c r="Q23" s="2">
        <f t="shared" si="1"/>
        <v>999</v>
      </c>
      <c r="R23" s="158">
        <f>R22</f>
        <v>148.98</v>
      </c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</row>
    <row r="24" spans="1:50" s="8" customFormat="1" ht="12.75">
      <c r="A24" s="167">
        <v>7</v>
      </c>
      <c r="B24" s="5" t="s">
        <v>36</v>
      </c>
      <c r="C24" s="3" t="s">
        <v>16</v>
      </c>
      <c r="D24" s="3">
        <v>1998</v>
      </c>
      <c r="E24" s="3" t="s">
        <v>10</v>
      </c>
      <c r="F24" s="3" t="s">
        <v>35</v>
      </c>
      <c r="G24" s="148">
        <f>IF(ISTEXT(B24),1," ")</f>
        <v>1</v>
      </c>
      <c r="H24" s="182">
        <v>1</v>
      </c>
      <c r="I24" s="182">
        <v>47</v>
      </c>
      <c r="J24" s="182">
        <v>0</v>
      </c>
      <c r="K24" s="182">
        <v>1</v>
      </c>
      <c r="L24" s="182">
        <v>49</v>
      </c>
      <c r="M24" s="182">
        <v>30</v>
      </c>
      <c r="N24" s="182">
        <v>71</v>
      </c>
      <c r="O24" s="1">
        <f t="shared" si="0"/>
        <v>150.71</v>
      </c>
      <c r="P24" s="7">
        <v>0</v>
      </c>
      <c r="Q24" s="2">
        <f t="shared" si="1"/>
        <v>150.71</v>
      </c>
      <c r="R24" s="157">
        <f>IF(AND(ISNUMBER(Q24),ISNUMBER(Q25)),MIN(Q24:Q25),IF(ISNUMBER(Q24),Q24,IF(ISNUMBER(Q25),Q25," ")))</f>
        <v>150.71</v>
      </c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</row>
    <row r="25" spans="1:50" s="8" customFormat="1" ht="12.75">
      <c r="A25" s="167">
        <v>45</v>
      </c>
      <c r="B25" s="6" t="str">
        <f>B24</f>
        <v>Соболев Петр</v>
      </c>
      <c r="C25" s="4"/>
      <c r="D25" s="4"/>
      <c r="E25" s="4"/>
      <c r="F25" s="17"/>
      <c r="G25" s="106">
        <v>2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">
        <f t="shared" si="0"/>
        <v>0</v>
      </c>
      <c r="P25" s="7">
        <v>999</v>
      </c>
      <c r="Q25" s="2">
        <f t="shared" si="1"/>
        <v>999</v>
      </c>
      <c r="R25" s="159">
        <f>R24</f>
        <v>150.71</v>
      </c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</row>
    <row r="26" spans="1:50" s="8" customFormat="1" ht="12.75">
      <c r="A26" s="167">
        <v>8</v>
      </c>
      <c r="B26" s="261" t="s">
        <v>77</v>
      </c>
      <c r="C26" s="3" t="s">
        <v>16</v>
      </c>
      <c r="D26" s="3">
        <v>1983</v>
      </c>
      <c r="E26" s="3" t="s">
        <v>11</v>
      </c>
      <c r="F26" s="3" t="s">
        <v>42</v>
      </c>
      <c r="G26" s="148">
        <f>IF(ISTEXT(B26),1," ")</f>
        <v>1</v>
      </c>
      <c r="H26" s="182">
        <v>1</v>
      </c>
      <c r="I26" s="182">
        <v>45</v>
      </c>
      <c r="J26" s="182">
        <v>0</v>
      </c>
      <c r="K26" s="182">
        <v>1</v>
      </c>
      <c r="L26" s="182">
        <v>47</v>
      </c>
      <c r="M26" s="182">
        <v>31</v>
      </c>
      <c r="N26" s="182">
        <v>89</v>
      </c>
      <c r="O26" s="1">
        <f t="shared" si="0"/>
        <v>151.89</v>
      </c>
      <c r="P26" s="7">
        <v>0</v>
      </c>
      <c r="Q26" s="244">
        <f t="shared" si="1"/>
        <v>151.89</v>
      </c>
      <c r="R26" s="157">
        <f>IF(AND(ISNUMBER(Q26),ISNUMBER(Q27)),MIN(Q26:Q27),IF(ISNUMBER(Q26),Q26,IF(ISNUMBER(Q27),Q27," ")))</f>
        <v>151.89</v>
      </c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</row>
    <row r="27" spans="1:50" s="8" customFormat="1" ht="12.75">
      <c r="A27" s="167">
        <v>188</v>
      </c>
      <c r="B27" s="237" t="str">
        <f>B26</f>
        <v>Толкачев Николай</v>
      </c>
      <c r="C27" s="4"/>
      <c r="D27" s="4"/>
      <c r="E27" s="4"/>
      <c r="F27" s="128"/>
      <c r="G27" s="238">
        <v>2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">
        <f t="shared" si="0"/>
        <v>0</v>
      </c>
      <c r="P27" s="7">
        <v>999</v>
      </c>
      <c r="Q27" s="245">
        <f t="shared" si="1"/>
        <v>999</v>
      </c>
      <c r="R27" s="159">
        <f>R26</f>
        <v>151.89</v>
      </c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</row>
    <row r="28" spans="1:50" s="8" customFormat="1" ht="12.75">
      <c r="A28" s="167">
        <v>9</v>
      </c>
      <c r="B28" s="173" t="s">
        <v>58</v>
      </c>
      <c r="C28" s="22" t="s">
        <v>55</v>
      </c>
      <c r="D28" s="22">
        <v>1962</v>
      </c>
      <c r="E28" s="22" t="s">
        <v>11</v>
      </c>
      <c r="F28" s="22" t="s">
        <v>59</v>
      </c>
      <c r="G28" s="148">
        <f>IF(ISTEXT(B28),1," ")</f>
        <v>1</v>
      </c>
      <c r="H28" s="182">
        <v>1</v>
      </c>
      <c r="I28" s="182">
        <v>48</v>
      </c>
      <c r="J28" s="182">
        <v>0</v>
      </c>
      <c r="K28" s="182">
        <v>1</v>
      </c>
      <c r="L28" s="182">
        <v>50</v>
      </c>
      <c r="M28" s="182">
        <v>35</v>
      </c>
      <c r="N28" s="182">
        <v>69</v>
      </c>
      <c r="O28" s="1">
        <f t="shared" si="0"/>
        <v>155.69</v>
      </c>
      <c r="P28" s="7">
        <v>4</v>
      </c>
      <c r="Q28" s="211">
        <f t="shared" si="1"/>
        <v>159.69</v>
      </c>
      <c r="R28" s="160">
        <f>IF(AND(ISNUMBER(Q28),ISNUMBER(Q29)),MIN(Q28:Q29),IF(ISNUMBER(Q28),Q28,IF(ISNUMBER(Q29),Q29," ")))</f>
        <v>159.69</v>
      </c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50" s="8" customFormat="1" ht="12.75">
      <c r="A29" s="167">
        <v>13</v>
      </c>
      <c r="B29" s="169" t="str">
        <f>B28</f>
        <v>Головачев Александр</v>
      </c>
      <c r="C29" s="4"/>
      <c r="D29" s="4"/>
      <c r="E29" s="4"/>
      <c r="F29" s="4"/>
      <c r="G29" s="106">
        <v>2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">
        <f t="shared" si="0"/>
        <v>0</v>
      </c>
      <c r="P29" s="7">
        <v>999</v>
      </c>
      <c r="Q29" s="2">
        <f t="shared" si="1"/>
        <v>999</v>
      </c>
      <c r="R29" s="158">
        <f>R28</f>
        <v>159.69</v>
      </c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</row>
    <row r="30" spans="1:50" s="8" customFormat="1" ht="12.75">
      <c r="A30" s="167">
        <v>10</v>
      </c>
      <c r="B30" s="117" t="s">
        <v>97</v>
      </c>
      <c r="C30" s="22" t="s">
        <v>16</v>
      </c>
      <c r="D30" s="22">
        <v>1994</v>
      </c>
      <c r="E30" s="22" t="s">
        <v>11</v>
      </c>
      <c r="F30" s="22" t="s">
        <v>18</v>
      </c>
      <c r="G30" s="148">
        <f>IF(ISTEXT(B30),1," ")</f>
        <v>1</v>
      </c>
      <c r="H30" s="182">
        <v>1</v>
      </c>
      <c r="I30" s="182">
        <v>46</v>
      </c>
      <c r="J30" s="182">
        <v>0</v>
      </c>
      <c r="K30" s="182">
        <v>1</v>
      </c>
      <c r="L30" s="182">
        <v>48</v>
      </c>
      <c r="M30" s="182">
        <v>38</v>
      </c>
      <c r="N30" s="182">
        <v>19</v>
      </c>
      <c r="O30" s="1">
        <f t="shared" si="0"/>
        <v>158.19</v>
      </c>
      <c r="P30" s="7">
        <v>2</v>
      </c>
      <c r="Q30" s="2">
        <f t="shared" si="1"/>
        <v>160.19</v>
      </c>
      <c r="R30" s="157">
        <f>IF(AND(ISNUMBER(Q30),ISNUMBER(Q31)),MIN(Q30:Q31),IF(ISNUMBER(Q30),Q30,IF(ISNUMBER(Q31),Q31," ")))</f>
        <v>160.19</v>
      </c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</row>
    <row r="31" spans="1:50" s="8" customFormat="1" ht="13.5" thickBot="1">
      <c r="A31" s="172">
        <v>78</v>
      </c>
      <c r="B31" s="43" t="str">
        <f>B30</f>
        <v>Павлюченко Дмитрий</v>
      </c>
      <c r="C31" s="42"/>
      <c r="D31" s="42"/>
      <c r="E31" s="42"/>
      <c r="F31" s="42"/>
      <c r="G31" s="109">
        <v>2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58">
        <f t="shared" si="0"/>
        <v>0</v>
      </c>
      <c r="P31" s="59">
        <v>999</v>
      </c>
      <c r="Q31" s="60">
        <f t="shared" si="1"/>
        <v>999</v>
      </c>
      <c r="R31" s="186">
        <f>R30</f>
        <v>160.19</v>
      </c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</row>
    <row r="32" spans="1:50" s="8" customFormat="1" ht="14.25" customHeight="1">
      <c r="A32" s="23"/>
      <c r="B32" s="10"/>
      <c r="C32" s="11"/>
      <c r="D32" s="11"/>
      <c r="E32" s="11"/>
      <c r="F32" s="11"/>
      <c r="G32" s="12"/>
      <c r="H32" s="13"/>
      <c r="I32" s="13"/>
      <c r="J32" s="13"/>
      <c r="K32" s="13"/>
      <c r="L32" s="13"/>
      <c r="M32" s="13"/>
      <c r="N32" s="13"/>
      <c r="O32" s="14"/>
      <c r="P32" s="24"/>
      <c r="Q32" s="14"/>
      <c r="R32" s="15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</row>
    <row r="33" spans="2:50" s="8" customFormat="1" ht="13.5" thickBot="1">
      <c r="B33" s="46" t="s">
        <v>26</v>
      </c>
      <c r="C33" s="47"/>
      <c r="D33" s="47"/>
      <c r="E33" s="47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50" s="8" customFormat="1" ht="12.75" customHeight="1">
      <c r="A34" s="48"/>
      <c r="B34" s="322" t="s">
        <v>23</v>
      </c>
      <c r="C34" s="313" t="s">
        <v>12</v>
      </c>
      <c r="D34" s="49"/>
      <c r="E34" s="27"/>
      <c r="F34" s="27"/>
      <c r="G34" s="315" t="s">
        <v>0</v>
      </c>
      <c r="H34" s="342" t="s">
        <v>1</v>
      </c>
      <c r="I34" s="317"/>
      <c r="J34" s="318"/>
      <c r="K34" s="319" t="s">
        <v>2</v>
      </c>
      <c r="L34" s="317"/>
      <c r="M34" s="317"/>
      <c r="N34" s="317"/>
      <c r="O34" s="308" t="s">
        <v>51</v>
      </c>
      <c r="P34" s="310" t="s">
        <v>20</v>
      </c>
      <c r="Q34" s="310" t="s">
        <v>49</v>
      </c>
      <c r="R34" s="320" t="s">
        <v>50</v>
      </c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</row>
    <row r="35" spans="1:50" s="8" customFormat="1" ht="42.75" customHeight="1" thickBot="1">
      <c r="A35" s="50" t="s">
        <v>5</v>
      </c>
      <c r="B35" s="323"/>
      <c r="C35" s="314"/>
      <c r="D35" s="28" t="s">
        <v>13</v>
      </c>
      <c r="E35" s="29" t="s">
        <v>14</v>
      </c>
      <c r="F35" s="30" t="s">
        <v>15</v>
      </c>
      <c r="G35" s="316"/>
      <c r="H35" s="123" t="s">
        <v>6</v>
      </c>
      <c r="I35" s="124" t="s">
        <v>7</v>
      </c>
      <c r="J35" s="125" t="s">
        <v>8</v>
      </c>
      <c r="K35" s="126" t="s">
        <v>6</v>
      </c>
      <c r="L35" s="124" t="s">
        <v>7</v>
      </c>
      <c r="M35" s="124" t="s">
        <v>8</v>
      </c>
      <c r="N35" s="127" t="s">
        <v>9</v>
      </c>
      <c r="O35" s="309"/>
      <c r="P35" s="311"/>
      <c r="Q35" s="311"/>
      <c r="R35" s="3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</row>
    <row r="36" spans="1:50" s="8" customFormat="1" ht="12.75">
      <c r="A36" s="118">
        <v>1</v>
      </c>
      <c r="B36" s="18" t="s">
        <v>67</v>
      </c>
      <c r="C36" s="19" t="s">
        <v>55</v>
      </c>
      <c r="D36" s="19">
        <v>1987</v>
      </c>
      <c r="E36" s="19" t="s">
        <v>78</v>
      </c>
      <c r="F36" s="19" t="s">
        <v>56</v>
      </c>
      <c r="G36" s="108">
        <v>1</v>
      </c>
      <c r="H36" s="182">
        <v>2</v>
      </c>
      <c r="I36" s="182">
        <v>0</v>
      </c>
      <c r="J36" s="182">
        <v>0</v>
      </c>
      <c r="K36" s="182">
        <v>2</v>
      </c>
      <c r="L36" s="182">
        <v>2</v>
      </c>
      <c r="M36" s="182">
        <v>9</v>
      </c>
      <c r="N36" s="182">
        <v>86</v>
      </c>
      <c r="O36" s="1">
        <f aca="true" t="shared" si="2" ref="O36:O43">IF(AND(ISNUMBER(I36),ISNUMBER(L36)),(K36-H36)*60^2+(L36-I36)*60+(M36-J36)+(N36)/100," ")</f>
        <v>129.86</v>
      </c>
      <c r="P36" s="7">
        <v>2</v>
      </c>
      <c r="Q36" s="2">
        <f aca="true" t="shared" si="3" ref="Q36:Q43">IF(ISNUMBER(O36),O36+P36," ")</f>
        <v>131.86</v>
      </c>
      <c r="R36" s="157">
        <f>IF(AND(ISNUMBER(Q36),ISNUMBER(Q37)),MIN(Q36:Q37),IF(ISNUMBER(Q36),Q36,IF(ISNUMBER(Q37),Q37," ")))</f>
        <v>131.86</v>
      </c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</row>
    <row r="37" spans="1:50" s="8" customFormat="1" ht="12.75">
      <c r="A37" s="118">
        <v>9</v>
      </c>
      <c r="B37" s="20" t="s">
        <v>67</v>
      </c>
      <c r="C37" s="21"/>
      <c r="D37" s="21"/>
      <c r="E37" s="21"/>
      <c r="F37" s="21"/>
      <c r="G37" s="108">
        <v>2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">
        <f t="shared" si="2"/>
        <v>0</v>
      </c>
      <c r="P37" s="7">
        <v>999</v>
      </c>
      <c r="Q37" s="2">
        <f t="shared" si="3"/>
        <v>999</v>
      </c>
      <c r="R37" s="159">
        <f>R36</f>
        <v>131.86</v>
      </c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</row>
    <row r="38" spans="1:50" s="8" customFormat="1" ht="12.75">
      <c r="A38" s="119">
        <v>2</v>
      </c>
      <c r="B38" s="18" t="s">
        <v>68</v>
      </c>
      <c r="C38" s="19" t="s">
        <v>55</v>
      </c>
      <c r="D38" s="19">
        <v>1980</v>
      </c>
      <c r="E38" s="19" t="s">
        <v>11</v>
      </c>
      <c r="F38" s="19" t="s">
        <v>18</v>
      </c>
      <c r="G38" s="108">
        <v>1</v>
      </c>
      <c r="H38" s="182">
        <v>1</v>
      </c>
      <c r="I38" s="182">
        <v>59</v>
      </c>
      <c r="J38" s="182">
        <v>0</v>
      </c>
      <c r="K38" s="182">
        <v>2</v>
      </c>
      <c r="L38" s="182">
        <v>1</v>
      </c>
      <c r="M38" s="182">
        <v>14</v>
      </c>
      <c r="N38" s="182">
        <v>63</v>
      </c>
      <c r="O38" s="1">
        <f t="shared" si="2"/>
        <v>134.63</v>
      </c>
      <c r="P38" s="7">
        <v>0</v>
      </c>
      <c r="Q38" s="2">
        <f t="shared" si="3"/>
        <v>134.63</v>
      </c>
      <c r="R38" s="157">
        <f>IF(AND(ISNUMBER(Q38),ISNUMBER(Q39)),MIN(Q38:Q39),IF(ISNUMBER(Q38),Q38,IF(ISNUMBER(Q39),Q39," ")))</f>
        <v>134.63</v>
      </c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</row>
    <row r="39" spans="1:50" s="8" customFormat="1" ht="12.75">
      <c r="A39" s="118">
        <v>99</v>
      </c>
      <c r="B39" s="20" t="s">
        <v>68</v>
      </c>
      <c r="C39" s="21"/>
      <c r="D39" s="21"/>
      <c r="E39" s="21"/>
      <c r="F39" s="21"/>
      <c r="G39" s="108">
        <v>2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">
        <f t="shared" si="2"/>
        <v>0</v>
      </c>
      <c r="P39" s="7">
        <v>999</v>
      </c>
      <c r="Q39" s="2">
        <f t="shared" si="3"/>
        <v>999</v>
      </c>
      <c r="R39" s="159">
        <f>R38</f>
        <v>134.63</v>
      </c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</row>
    <row r="40" spans="1:50" s="8" customFormat="1" ht="12.75">
      <c r="A40" s="118">
        <v>3</v>
      </c>
      <c r="B40" s="18" t="s">
        <v>71</v>
      </c>
      <c r="C40" s="19" t="s">
        <v>16</v>
      </c>
      <c r="D40" s="19">
        <v>1992</v>
      </c>
      <c r="E40" s="19" t="s">
        <v>11</v>
      </c>
      <c r="F40" s="19" t="s">
        <v>56</v>
      </c>
      <c r="G40" s="108">
        <v>1</v>
      </c>
      <c r="H40" s="182">
        <v>1</v>
      </c>
      <c r="I40" s="182">
        <v>57</v>
      </c>
      <c r="J40" s="182">
        <v>0</v>
      </c>
      <c r="K40" s="182">
        <v>1</v>
      </c>
      <c r="L40" s="182">
        <v>59</v>
      </c>
      <c r="M40" s="182">
        <v>16</v>
      </c>
      <c r="N40" s="182">
        <v>66</v>
      </c>
      <c r="O40" s="1">
        <f t="shared" si="2"/>
        <v>136.66</v>
      </c>
      <c r="P40" s="7">
        <v>0</v>
      </c>
      <c r="Q40" s="2">
        <f t="shared" si="3"/>
        <v>136.66</v>
      </c>
      <c r="R40" s="157">
        <f>IF(AND(ISNUMBER(Q40),ISNUMBER(Q41)),MIN(Q40:Q41),IF(ISNUMBER(Q40),Q40,IF(ISNUMBER(Q41),Q41," ")))</f>
        <v>136.66</v>
      </c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</row>
    <row r="41" spans="1:50" s="8" customFormat="1" ht="12.75">
      <c r="A41" s="118">
        <v>51</v>
      </c>
      <c r="B41" s="20" t="s">
        <v>71</v>
      </c>
      <c r="C41" s="21"/>
      <c r="D41" s="21"/>
      <c r="E41" s="21"/>
      <c r="F41" s="21"/>
      <c r="G41" s="108">
        <v>2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">
        <f t="shared" si="2"/>
        <v>0</v>
      </c>
      <c r="P41" s="7">
        <v>999</v>
      </c>
      <c r="Q41" s="2">
        <f t="shared" si="3"/>
        <v>999</v>
      </c>
      <c r="R41" s="159">
        <f>R40</f>
        <v>136.66</v>
      </c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</row>
    <row r="42" spans="1:50" s="8" customFormat="1" ht="12.75">
      <c r="A42" s="178">
        <v>4</v>
      </c>
      <c r="B42" s="181" t="s">
        <v>108</v>
      </c>
      <c r="C42" s="19" t="s">
        <v>16</v>
      </c>
      <c r="D42" s="19">
        <v>1993</v>
      </c>
      <c r="E42" s="175" t="s">
        <v>11</v>
      </c>
      <c r="F42" s="175" t="s">
        <v>18</v>
      </c>
      <c r="G42" s="108">
        <v>1</v>
      </c>
      <c r="H42" s="182">
        <v>1</v>
      </c>
      <c r="I42" s="182">
        <v>58</v>
      </c>
      <c r="J42" s="182">
        <v>0</v>
      </c>
      <c r="K42" s="182">
        <v>2</v>
      </c>
      <c r="L42" s="182">
        <v>0</v>
      </c>
      <c r="M42" s="182">
        <v>18</v>
      </c>
      <c r="N42" s="182">
        <v>56</v>
      </c>
      <c r="O42" s="1">
        <f t="shared" si="2"/>
        <v>138.56</v>
      </c>
      <c r="P42" s="7">
        <v>0</v>
      </c>
      <c r="Q42" s="2">
        <f t="shared" si="3"/>
        <v>138.56</v>
      </c>
      <c r="R42" s="157">
        <f>IF(AND(ISNUMBER(Q42),ISNUMBER(Q43)),MIN(Q42:Q43),IF(ISNUMBER(Q42),Q42,IF(ISNUMBER(Q43),Q43," ")))</f>
        <v>138.56</v>
      </c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</row>
    <row r="43" spans="1:50" s="8" customFormat="1" ht="13.5" thickBot="1">
      <c r="A43" s="179">
        <v>147</v>
      </c>
      <c r="B43" s="31" t="str">
        <f>B42</f>
        <v>Глаз Дмитрий</v>
      </c>
      <c r="C43" s="32"/>
      <c r="D43" s="32"/>
      <c r="E43" s="32"/>
      <c r="F43" s="32"/>
      <c r="G43" s="111">
        <v>2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58">
        <f t="shared" si="2"/>
        <v>0</v>
      </c>
      <c r="P43" s="59">
        <v>999</v>
      </c>
      <c r="Q43" s="60">
        <f t="shared" si="3"/>
        <v>999</v>
      </c>
      <c r="R43" s="186">
        <f>R42</f>
        <v>138.56</v>
      </c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</row>
    <row r="44" spans="1:50" s="8" customFormat="1" ht="12.75">
      <c r="A44" s="23"/>
      <c r="B44" s="33"/>
      <c r="C44" s="34"/>
      <c r="D44" s="34"/>
      <c r="E44" s="34"/>
      <c r="F44" s="34"/>
      <c r="G44" s="35"/>
      <c r="H44" s="13"/>
      <c r="I44" s="13"/>
      <c r="J44" s="13"/>
      <c r="K44" s="13"/>
      <c r="L44" s="13"/>
      <c r="M44" s="13"/>
      <c r="N44" s="13"/>
      <c r="O44" s="14"/>
      <c r="P44" s="162"/>
      <c r="Q44" s="14"/>
      <c r="R44" s="15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</row>
    <row r="45" spans="1:50" s="120" customFormat="1" ht="13.5" thickBot="1">
      <c r="A45" s="190"/>
      <c r="B45" s="46" t="s">
        <v>27</v>
      </c>
      <c r="C45" s="191"/>
      <c r="D45" s="191"/>
      <c r="E45" s="191"/>
      <c r="F45" s="191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</row>
    <row r="46" spans="1:50" s="120" customFormat="1" ht="12.75" customHeight="1">
      <c r="A46" s="129"/>
      <c r="B46" s="324" t="s">
        <v>23</v>
      </c>
      <c r="C46" s="326" t="s">
        <v>12</v>
      </c>
      <c r="D46" s="130"/>
      <c r="E46" s="131"/>
      <c r="F46" s="131"/>
      <c r="G46" s="328" t="s">
        <v>0</v>
      </c>
      <c r="H46" s="319" t="s">
        <v>1</v>
      </c>
      <c r="I46" s="317"/>
      <c r="J46" s="318"/>
      <c r="K46" s="319" t="s">
        <v>2</v>
      </c>
      <c r="L46" s="317"/>
      <c r="M46" s="317"/>
      <c r="N46" s="317"/>
      <c r="O46" s="331" t="s">
        <v>19</v>
      </c>
      <c r="P46" s="333" t="s">
        <v>20</v>
      </c>
      <c r="Q46" s="335" t="s">
        <v>3</v>
      </c>
      <c r="R46" s="337" t="s">
        <v>4</v>
      </c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</row>
    <row r="47" spans="1:50" s="120" customFormat="1" ht="41.25" customHeight="1" thickBot="1">
      <c r="A47" s="132" t="s">
        <v>5</v>
      </c>
      <c r="B47" s="325"/>
      <c r="C47" s="327"/>
      <c r="D47" s="133" t="s">
        <v>13</v>
      </c>
      <c r="E47" s="134" t="s">
        <v>14</v>
      </c>
      <c r="F47" s="135" t="s">
        <v>15</v>
      </c>
      <c r="G47" s="329"/>
      <c r="H47" s="137" t="s">
        <v>6</v>
      </c>
      <c r="I47" s="138" t="s">
        <v>7</v>
      </c>
      <c r="J47" s="136" t="s">
        <v>8</v>
      </c>
      <c r="K47" s="137" t="s">
        <v>6</v>
      </c>
      <c r="L47" s="138" t="s">
        <v>7</v>
      </c>
      <c r="M47" s="138" t="s">
        <v>8</v>
      </c>
      <c r="N47" s="136" t="s">
        <v>9</v>
      </c>
      <c r="O47" s="332"/>
      <c r="P47" s="334"/>
      <c r="Q47" s="336"/>
      <c r="R47" s="343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</row>
    <row r="48" spans="1:50" s="120" customFormat="1" ht="12.75">
      <c r="A48" s="264">
        <v>1</v>
      </c>
      <c r="B48" s="39" t="s">
        <v>124</v>
      </c>
      <c r="C48" s="139"/>
      <c r="D48" s="146"/>
      <c r="E48" s="146" t="s">
        <v>10</v>
      </c>
      <c r="F48" s="40" t="s">
        <v>147</v>
      </c>
      <c r="G48" s="107">
        <v>1</v>
      </c>
      <c r="H48" s="182">
        <v>2</v>
      </c>
      <c r="I48" s="182">
        <v>14</v>
      </c>
      <c r="J48" s="182">
        <v>0</v>
      </c>
      <c r="K48" s="182">
        <v>2</v>
      </c>
      <c r="L48" s="182">
        <v>16</v>
      </c>
      <c r="M48" s="182">
        <v>44</v>
      </c>
      <c r="N48" s="182">
        <v>3</v>
      </c>
      <c r="O48" s="1">
        <f aca="true" t="shared" si="4" ref="O48:O53">IF(AND(ISNUMBER(I48),ISNUMBER(L48)),(K48-H48)*60^2+(L48-I48)*60+(M48-J48)+(N48)/100," ")</f>
        <v>164.03</v>
      </c>
      <c r="P48" s="7">
        <v>0</v>
      </c>
      <c r="Q48" s="2">
        <f aca="true" t="shared" si="5" ref="Q48:Q53">IF(ISNUMBER(O48),O48+P48," ")</f>
        <v>164.03</v>
      </c>
      <c r="R48" s="224">
        <f>IF(AND(ISNUMBER(Q48),ISNUMBER(Q49)),MIN(Q48:Q49),IF(ISNUMBER(Q48),Q48,IF(ISNUMBER(Q49),Q49," ")))</f>
        <v>164.03</v>
      </c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</row>
    <row r="49" spans="1:50" s="120" customFormat="1" ht="12.75">
      <c r="A49" s="223">
        <v>58</v>
      </c>
      <c r="B49" s="38"/>
      <c r="C49" s="140"/>
      <c r="D49" s="21"/>
      <c r="E49" s="21"/>
      <c r="F49" s="177"/>
      <c r="G49" s="108">
        <v>2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3">
        <v>0</v>
      </c>
      <c r="O49" s="1">
        <f t="shared" si="4"/>
        <v>0</v>
      </c>
      <c r="P49" s="7">
        <v>999</v>
      </c>
      <c r="Q49" s="2">
        <f t="shared" si="5"/>
        <v>999</v>
      </c>
      <c r="R49" s="225">
        <f>R48</f>
        <v>164.03</v>
      </c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</row>
    <row r="50" spans="1:50" s="120" customFormat="1" ht="12.75">
      <c r="A50" s="223">
        <v>2</v>
      </c>
      <c r="B50" s="259" t="s">
        <v>126</v>
      </c>
      <c r="C50" s="103"/>
      <c r="D50" s="103"/>
      <c r="E50" s="147" t="s">
        <v>10</v>
      </c>
      <c r="F50" s="175" t="s">
        <v>148</v>
      </c>
      <c r="G50" s="108">
        <f>IF(ISTEXT(B68),1," ")</f>
        <v>1</v>
      </c>
      <c r="H50" s="182">
        <v>2</v>
      </c>
      <c r="I50" s="182">
        <v>0</v>
      </c>
      <c r="J50" s="182">
        <v>0</v>
      </c>
      <c r="K50" s="182">
        <v>2</v>
      </c>
      <c r="L50" s="182">
        <v>2</v>
      </c>
      <c r="M50" s="182">
        <v>50</v>
      </c>
      <c r="N50" s="183">
        <v>38</v>
      </c>
      <c r="O50" s="1">
        <f t="shared" si="4"/>
        <v>170.38</v>
      </c>
      <c r="P50" s="7">
        <v>0</v>
      </c>
      <c r="Q50" s="2">
        <f t="shared" si="5"/>
        <v>170.38</v>
      </c>
      <c r="R50" s="224">
        <f>IF(AND(ISNUMBER(Q50),ISNUMBER(Q51)),MIN(Q50:Q51),IF(ISNUMBER(Q50),Q50,IF(ISNUMBER(Q51),Q51," ")))</f>
        <v>170.38</v>
      </c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</row>
    <row r="51" spans="1:50" s="120" customFormat="1" ht="12.75">
      <c r="A51" s="223">
        <v>15</v>
      </c>
      <c r="B51" s="38"/>
      <c r="C51" s="21"/>
      <c r="D51" s="21"/>
      <c r="E51" s="21"/>
      <c r="F51" s="21"/>
      <c r="G51" s="108">
        <f>IF(ISTEXT(B68),2," ")</f>
        <v>2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3">
        <v>0</v>
      </c>
      <c r="O51" s="1">
        <f t="shared" si="4"/>
        <v>0</v>
      </c>
      <c r="P51" s="7">
        <v>999</v>
      </c>
      <c r="Q51" s="2">
        <f t="shared" si="5"/>
        <v>999</v>
      </c>
      <c r="R51" s="225">
        <f>R50</f>
        <v>170.38</v>
      </c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</row>
    <row r="52" spans="1:50" s="120" customFormat="1" ht="12.75">
      <c r="A52" s="223">
        <v>3</v>
      </c>
      <c r="B52" s="18" t="s">
        <v>125</v>
      </c>
      <c r="C52" s="147"/>
      <c r="D52" s="147"/>
      <c r="E52" s="147" t="s">
        <v>11</v>
      </c>
      <c r="F52" s="307" t="s">
        <v>146</v>
      </c>
      <c r="G52" s="108">
        <f>IF(ISTEXT(B70),1," ")</f>
        <v>1</v>
      </c>
      <c r="H52" s="182">
        <v>2</v>
      </c>
      <c r="I52" s="182">
        <v>13</v>
      </c>
      <c r="J52" s="182">
        <v>0</v>
      </c>
      <c r="K52" s="182">
        <v>2</v>
      </c>
      <c r="L52" s="182">
        <v>15</v>
      </c>
      <c r="M52" s="182">
        <v>53</v>
      </c>
      <c r="N52" s="183">
        <v>10</v>
      </c>
      <c r="O52" s="1">
        <f t="shared" si="4"/>
        <v>173.1</v>
      </c>
      <c r="P52" s="7">
        <v>0</v>
      </c>
      <c r="Q52" s="2">
        <f t="shared" si="5"/>
        <v>173.1</v>
      </c>
      <c r="R52" s="224">
        <f>IF(AND(ISNUMBER(Q52),ISNUMBER(Q53)),MIN(Q52:Q53),IF(ISNUMBER(Q52),Q52,IF(ISNUMBER(Q53),Q53," ")))</f>
        <v>173.1</v>
      </c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</row>
    <row r="53" spans="1:50" s="120" customFormat="1" ht="13.5" thickBot="1">
      <c r="A53" s="226">
        <v>51</v>
      </c>
      <c r="B53" s="204" t="str">
        <f>B52</f>
        <v>Гецман А.- Шишко А.</v>
      </c>
      <c r="C53" s="32"/>
      <c r="D53" s="32"/>
      <c r="E53" s="165"/>
      <c r="F53" s="166"/>
      <c r="G53" s="111">
        <f>IF(ISTEXT(B70),2," ")</f>
        <v>2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5">
        <v>0</v>
      </c>
      <c r="O53" s="58">
        <f t="shared" si="4"/>
        <v>0</v>
      </c>
      <c r="P53" s="59">
        <v>999</v>
      </c>
      <c r="Q53" s="60">
        <f t="shared" si="5"/>
        <v>999</v>
      </c>
      <c r="R53" s="52">
        <f>R52</f>
        <v>173.1</v>
      </c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</row>
    <row r="54" spans="1:50" s="120" customFormat="1" ht="12.75">
      <c r="A54" s="82"/>
      <c r="B54" s="33"/>
      <c r="C54" s="34"/>
      <c r="D54" s="34"/>
      <c r="E54" s="34"/>
      <c r="F54" s="34"/>
      <c r="G54" s="35"/>
      <c r="H54" s="36"/>
      <c r="I54" s="36"/>
      <c r="J54" s="36"/>
      <c r="K54" s="36"/>
      <c r="L54" s="36"/>
      <c r="M54" s="36"/>
      <c r="N54" s="36"/>
      <c r="O54" s="61"/>
      <c r="P54" s="62"/>
      <c r="Q54" s="61"/>
      <c r="R54" s="189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</row>
    <row r="55" spans="2:50" s="8" customFormat="1" ht="13.5" thickBot="1">
      <c r="B55" s="46" t="s">
        <v>28</v>
      </c>
      <c r="C55" s="47"/>
      <c r="D55" s="47"/>
      <c r="E55" s="47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</row>
    <row r="56" spans="1:50" s="8" customFormat="1" ht="12.75" customHeight="1">
      <c r="A56" s="48"/>
      <c r="B56" s="339" t="s">
        <v>23</v>
      </c>
      <c r="C56" s="313" t="s">
        <v>12</v>
      </c>
      <c r="D56" s="49"/>
      <c r="E56" s="27"/>
      <c r="F56" s="27"/>
      <c r="G56" s="315" t="s">
        <v>0</v>
      </c>
      <c r="H56" s="342" t="s">
        <v>1</v>
      </c>
      <c r="I56" s="317"/>
      <c r="J56" s="318"/>
      <c r="K56" s="319" t="s">
        <v>2</v>
      </c>
      <c r="L56" s="317"/>
      <c r="M56" s="317"/>
      <c r="N56" s="317"/>
      <c r="O56" s="308" t="s">
        <v>51</v>
      </c>
      <c r="P56" s="310" t="s">
        <v>20</v>
      </c>
      <c r="Q56" s="310" t="s">
        <v>49</v>
      </c>
      <c r="R56" s="320" t="s">
        <v>50</v>
      </c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</row>
    <row r="57" spans="1:50" s="8" customFormat="1" ht="42.75" customHeight="1" thickBot="1">
      <c r="A57" s="50" t="s">
        <v>5</v>
      </c>
      <c r="B57" s="340"/>
      <c r="C57" s="314"/>
      <c r="D57" s="28" t="s">
        <v>13</v>
      </c>
      <c r="E57" s="29" t="s">
        <v>14</v>
      </c>
      <c r="F57" s="30" t="s">
        <v>15</v>
      </c>
      <c r="G57" s="316"/>
      <c r="H57" s="123" t="s">
        <v>6</v>
      </c>
      <c r="I57" s="124" t="s">
        <v>7</v>
      </c>
      <c r="J57" s="125" t="s">
        <v>8</v>
      </c>
      <c r="K57" s="126" t="s">
        <v>6</v>
      </c>
      <c r="L57" s="124" t="s">
        <v>7</v>
      </c>
      <c r="M57" s="124" t="s">
        <v>8</v>
      </c>
      <c r="N57" s="127" t="s">
        <v>9</v>
      </c>
      <c r="O57" s="309"/>
      <c r="P57" s="311"/>
      <c r="Q57" s="311"/>
      <c r="R57" s="3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</row>
    <row r="58" spans="1:50" s="8" customFormat="1" ht="12.75">
      <c r="A58" s="118">
        <v>1</v>
      </c>
      <c r="B58" s="122" t="s">
        <v>65</v>
      </c>
      <c r="C58" s="121" t="s">
        <v>55</v>
      </c>
      <c r="D58" s="121">
        <v>1986</v>
      </c>
      <c r="E58" s="121" t="s">
        <v>11</v>
      </c>
      <c r="F58" s="121" t="s">
        <v>56</v>
      </c>
      <c r="G58" s="107">
        <v>1</v>
      </c>
      <c r="H58" s="182">
        <v>2</v>
      </c>
      <c r="I58" s="182">
        <v>6</v>
      </c>
      <c r="J58" s="182">
        <v>0</v>
      </c>
      <c r="K58" s="182">
        <v>2</v>
      </c>
      <c r="L58" s="182">
        <v>8</v>
      </c>
      <c r="M58" s="182">
        <v>14</v>
      </c>
      <c r="N58" s="182">
        <v>4</v>
      </c>
      <c r="O58" s="1">
        <f aca="true" t="shared" si="6" ref="O58:O65">IF(AND(ISNUMBER(I58),ISNUMBER(L58)),(K58-H58)*60^2+(L58-I58)*60+(M58-J58)+(N58)/100," ")</f>
        <v>134.04</v>
      </c>
      <c r="P58" s="257">
        <v>0</v>
      </c>
      <c r="Q58" s="215">
        <f aca="true" t="shared" si="7" ref="Q58:Q65">IF(ISNUMBER(O58),O58+P58," ")</f>
        <v>134.04</v>
      </c>
      <c r="R58" s="227">
        <f>IF(AND(ISNUMBER(Q58),ISNUMBER(Q59)),MIN(Q58:Q59),IF(ISNUMBER(Q58),Q58,IF(ISNUMBER(Q59),Q59," ")))</f>
        <v>134.04</v>
      </c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</row>
    <row r="59" spans="1:50" s="8" customFormat="1" ht="12.75">
      <c r="A59" s="118">
        <v>144</v>
      </c>
      <c r="B59" s="6" t="s">
        <v>65</v>
      </c>
      <c r="C59" s="4"/>
      <c r="D59" s="4"/>
      <c r="E59" s="4"/>
      <c r="F59" s="4"/>
      <c r="G59" s="108">
        <v>2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256">
        <f t="shared" si="6"/>
        <v>0</v>
      </c>
      <c r="P59" s="258">
        <v>999</v>
      </c>
      <c r="Q59" s="256">
        <f t="shared" si="7"/>
        <v>999</v>
      </c>
      <c r="R59" s="230">
        <f>R58</f>
        <v>134.04</v>
      </c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</row>
    <row r="60" spans="1:50" s="8" customFormat="1" ht="12.75">
      <c r="A60" s="119">
        <v>2</v>
      </c>
      <c r="B60" s="5" t="s">
        <v>66</v>
      </c>
      <c r="C60" s="3" t="s">
        <v>16</v>
      </c>
      <c r="D60" s="3">
        <v>1991</v>
      </c>
      <c r="E60" s="3" t="s">
        <v>10</v>
      </c>
      <c r="F60" s="3" t="s">
        <v>35</v>
      </c>
      <c r="G60" s="108">
        <v>1</v>
      </c>
      <c r="H60" s="182">
        <v>2</v>
      </c>
      <c r="I60" s="182">
        <v>4</v>
      </c>
      <c r="J60" s="182">
        <v>0</v>
      </c>
      <c r="K60" s="182">
        <v>2</v>
      </c>
      <c r="L60" s="182">
        <v>7</v>
      </c>
      <c r="M60" s="182">
        <v>2</v>
      </c>
      <c r="N60" s="182">
        <v>62</v>
      </c>
      <c r="O60" s="1">
        <f t="shared" si="6"/>
        <v>182.62</v>
      </c>
      <c r="P60" s="258">
        <v>0</v>
      </c>
      <c r="Q60" s="2">
        <f t="shared" si="7"/>
        <v>182.62</v>
      </c>
      <c r="R60" s="224">
        <f>IF(AND(ISNUMBER(Q60),ISNUMBER(Q61)),MIN(Q60:Q61),IF(ISNUMBER(Q60),Q60,IF(ISNUMBER(Q61),Q61," ")))</f>
        <v>182.62</v>
      </c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</row>
    <row r="61" spans="1:50" s="8" customFormat="1" ht="12.75">
      <c r="A61" s="118">
        <v>140</v>
      </c>
      <c r="B61" s="6" t="str">
        <f>B60</f>
        <v>Чернухо Мария</v>
      </c>
      <c r="C61" s="4"/>
      <c r="D61" s="4"/>
      <c r="E61" s="4"/>
      <c r="F61" s="4"/>
      <c r="G61" s="108">
        <v>2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">
        <f t="shared" si="6"/>
        <v>0</v>
      </c>
      <c r="P61" s="258">
        <v>999</v>
      </c>
      <c r="Q61" s="2">
        <f t="shared" si="7"/>
        <v>999</v>
      </c>
      <c r="R61" s="230">
        <f>R60</f>
        <v>182.62</v>
      </c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</row>
    <row r="62" spans="1:50" s="8" customFormat="1" ht="12.75">
      <c r="A62" s="118">
        <v>3</v>
      </c>
      <c r="B62" s="5" t="s">
        <v>46</v>
      </c>
      <c r="C62" s="3" t="s">
        <v>17</v>
      </c>
      <c r="D62" s="3">
        <v>2002</v>
      </c>
      <c r="E62" s="3" t="s">
        <v>10</v>
      </c>
      <c r="F62" s="3" t="s">
        <v>32</v>
      </c>
      <c r="G62" s="108">
        <v>1</v>
      </c>
      <c r="H62" s="182">
        <v>2</v>
      </c>
      <c r="I62" s="182">
        <v>3</v>
      </c>
      <c r="J62" s="182">
        <v>0</v>
      </c>
      <c r="K62" s="182">
        <v>2</v>
      </c>
      <c r="L62" s="182">
        <v>6</v>
      </c>
      <c r="M62" s="182">
        <v>5</v>
      </c>
      <c r="N62" s="182">
        <v>60</v>
      </c>
      <c r="O62" s="1">
        <f t="shared" si="6"/>
        <v>185.6</v>
      </c>
      <c r="P62" s="258">
        <v>2</v>
      </c>
      <c r="Q62" s="2">
        <f t="shared" si="7"/>
        <v>187.6</v>
      </c>
      <c r="R62" s="224">
        <f>IF(AND(ISNUMBER(Q62),ISNUMBER(Q63)),MIN(Q62:Q63),IF(ISNUMBER(Q62),Q62,IF(ISNUMBER(Q63),Q63," ")))</f>
        <v>187.6</v>
      </c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</row>
    <row r="63" spans="1:50" s="104" customFormat="1" ht="12.75">
      <c r="A63" s="118">
        <v>151</v>
      </c>
      <c r="B63" s="6" t="str">
        <f>B62</f>
        <v>Авдеева Яна</v>
      </c>
      <c r="C63" s="4"/>
      <c r="D63" s="4"/>
      <c r="E63" s="4"/>
      <c r="F63" s="4"/>
      <c r="G63" s="108">
        <v>2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">
        <f t="shared" si="6"/>
        <v>0</v>
      </c>
      <c r="P63" s="258">
        <v>999</v>
      </c>
      <c r="Q63" s="2">
        <f t="shared" si="7"/>
        <v>999</v>
      </c>
      <c r="R63" s="230">
        <f>R62</f>
        <v>187.6</v>
      </c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</row>
    <row r="64" spans="1:50" s="51" customFormat="1" ht="12.75">
      <c r="A64" s="118">
        <v>4</v>
      </c>
      <c r="B64" s="5" t="s">
        <v>109</v>
      </c>
      <c r="C64" s="3" t="s">
        <v>16</v>
      </c>
      <c r="D64" s="3">
        <v>1991</v>
      </c>
      <c r="E64" s="3" t="s">
        <v>11</v>
      </c>
      <c r="F64" s="3" t="s">
        <v>42</v>
      </c>
      <c r="G64" s="108">
        <v>1</v>
      </c>
      <c r="H64" s="182">
        <v>2</v>
      </c>
      <c r="I64" s="182">
        <v>2</v>
      </c>
      <c r="J64" s="182">
        <v>0</v>
      </c>
      <c r="K64" s="182">
        <v>2</v>
      </c>
      <c r="L64" s="182">
        <v>5</v>
      </c>
      <c r="M64" s="182">
        <v>11</v>
      </c>
      <c r="N64" s="182">
        <v>77</v>
      </c>
      <c r="O64" s="1">
        <f t="shared" si="6"/>
        <v>191.77</v>
      </c>
      <c r="P64" s="258">
        <v>4</v>
      </c>
      <c r="Q64" s="2">
        <f t="shared" si="7"/>
        <v>195.77</v>
      </c>
      <c r="R64" s="224">
        <f>IF(AND(ISNUMBER(Q64),ISNUMBER(Q65)),MIN(Q64:Q65),IF(ISNUMBER(Q64),Q64,IF(ISNUMBER(Q65),Q65," ")))</f>
        <v>195.77</v>
      </c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</row>
    <row r="65" spans="1:50" s="51" customFormat="1" ht="13.5" thickBot="1">
      <c r="A65" s="269">
        <v>136</v>
      </c>
      <c r="B65" s="43" t="str">
        <f>B64</f>
        <v>Толкачева Марина</v>
      </c>
      <c r="C65" s="42"/>
      <c r="D65" s="42"/>
      <c r="E65" s="42"/>
      <c r="F65" s="42"/>
      <c r="G65" s="111">
        <v>2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58">
        <f t="shared" si="6"/>
        <v>0</v>
      </c>
      <c r="P65" s="263">
        <v>999</v>
      </c>
      <c r="Q65" s="60">
        <f t="shared" si="7"/>
        <v>999</v>
      </c>
      <c r="R65" s="52">
        <f>R64</f>
        <v>195.77</v>
      </c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</row>
    <row r="66" spans="1:50" s="51" customFormat="1" ht="12" customHeight="1">
      <c r="A66" s="105"/>
      <c r="B66" s="10"/>
      <c r="C66" s="11"/>
      <c r="D66" s="11"/>
      <c r="E66" s="11"/>
      <c r="F66" s="11"/>
      <c r="G66" s="12"/>
      <c r="H66" s="13"/>
      <c r="I66" s="13"/>
      <c r="J66" s="13"/>
      <c r="K66" s="13"/>
      <c r="L66" s="13"/>
      <c r="M66" s="13"/>
      <c r="N66" s="13"/>
      <c r="O66" s="14"/>
      <c r="P66" s="24"/>
      <c r="Q66" s="14"/>
      <c r="R66" s="15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</row>
    <row r="67" spans="1:50" s="51" customFormat="1" ht="12" customHeight="1">
      <c r="A67"/>
      <c r="B67"/>
      <c r="C67" s="64"/>
      <c r="D67" s="64"/>
      <c r="E67" s="64"/>
      <c r="F67" s="64"/>
      <c r="G67"/>
      <c r="H67"/>
      <c r="I67"/>
      <c r="J67"/>
      <c r="K67"/>
      <c r="L67"/>
      <c r="M67"/>
      <c r="N67"/>
      <c r="O67"/>
      <c r="P67" s="24"/>
      <c r="Q67" s="14"/>
      <c r="R67" s="15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</row>
    <row r="68" spans="1:50" s="51" customFormat="1" ht="12" customHeight="1">
      <c r="A68"/>
      <c r="B68" s="8" t="s">
        <v>37</v>
      </c>
      <c r="C68" s="8"/>
      <c r="D68" s="8"/>
      <c r="E68" s="64"/>
      <c r="F68" s="330" t="s">
        <v>75</v>
      </c>
      <c r="G68" s="330"/>
      <c r="H68" s="330"/>
      <c r="I68" s="330"/>
      <c r="J68" s="330"/>
      <c r="K68" s="330"/>
      <c r="L68" s="330"/>
      <c r="M68" s="330"/>
      <c r="N68" s="330"/>
      <c r="O68" s="330"/>
      <c r="P68" s="24"/>
      <c r="Q68" s="14"/>
      <c r="R68" s="15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</row>
    <row r="69" spans="1:50" s="51" customFormat="1" ht="12" customHeight="1">
      <c r="A6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/>
      <c r="O69"/>
      <c r="P69" s="24"/>
      <c r="Q69" s="14"/>
      <c r="R69" s="15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</row>
    <row r="70" spans="1:50" s="51" customFormat="1" ht="12" customHeight="1">
      <c r="A70"/>
      <c r="B70" s="8" t="s">
        <v>39</v>
      </c>
      <c r="C70" s="8"/>
      <c r="D70" s="8"/>
      <c r="E70" s="64"/>
      <c r="F70" s="330" t="s">
        <v>143</v>
      </c>
      <c r="G70" s="330"/>
      <c r="H70" s="330"/>
      <c r="I70" s="330"/>
      <c r="J70" s="330"/>
      <c r="K70" s="330"/>
      <c r="L70" s="330"/>
      <c r="M70" s="330"/>
      <c r="N70" s="330"/>
      <c r="O70" s="330"/>
      <c r="P70" s="24"/>
      <c r="Q70" s="14"/>
      <c r="R70" s="15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</row>
    <row r="71" spans="1:50" s="51" customFormat="1" ht="12" customHeight="1">
      <c r="A71"/>
      <c r="B71"/>
      <c r="C71" s="64"/>
      <c r="D71" s="64"/>
      <c r="E71" s="64"/>
      <c r="F71" s="64"/>
      <c r="G71"/>
      <c r="H71"/>
      <c r="I71"/>
      <c r="J71"/>
      <c r="K71"/>
      <c r="L71"/>
      <c r="M71"/>
      <c r="N71"/>
      <c r="O71"/>
      <c r="P71" s="24"/>
      <c r="Q71" s="14"/>
      <c r="R71" s="15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</row>
    <row r="72" spans="1:50" s="51" customFormat="1" ht="12" customHeight="1">
      <c r="A72"/>
      <c r="B72"/>
      <c r="C72" s="64"/>
      <c r="D72" s="64"/>
      <c r="E72" s="64"/>
      <c r="F72" s="64"/>
      <c r="G72"/>
      <c r="H72"/>
      <c r="I72"/>
      <c r="J72"/>
      <c r="K72"/>
      <c r="L72"/>
      <c r="M72"/>
      <c r="N72"/>
      <c r="O72"/>
      <c r="P72" s="24"/>
      <c r="Q72" s="14"/>
      <c r="R72" s="15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</row>
    <row r="73" spans="1:50" s="51" customFormat="1" ht="12" customHeight="1">
      <c r="A73"/>
      <c r="B73"/>
      <c r="C73" s="64"/>
      <c r="D73" s="64"/>
      <c r="E73" s="64"/>
      <c r="F73" s="64"/>
      <c r="G73"/>
      <c r="H73"/>
      <c r="I73"/>
      <c r="J73"/>
      <c r="K73"/>
      <c r="L73"/>
      <c r="M73"/>
      <c r="N73"/>
      <c r="O73"/>
      <c r="P73" s="24"/>
      <c r="Q73" s="14"/>
      <c r="R73" s="15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</row>
    <row r="74" spans="1:50" s="51" customFormat="1" ht="12" customHeight="1">
      <c r="A74"/>
      <c r="B74"/>
      <c r="C74" s="64"/>
      <c r="D74" s="64"/>
      <c r="E74" s="64"/>
      <c r="F74" s="64"/>
      <c r="G74"/>
      <c r="H74"/>
      <c r="I74"/>
      <c r="J74"/>
      <c r="K74"/>
      <c r="L74"/>
      <c r="M74"/>
      <c r="N74"/>
      <c r="O74"/>
      <c r="P74" s="24"/>
      <c r="Q74" s="14"/>
      <c r="R74" s="15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</row>
    <row r="75" spans="4:50" s="8" customFormat="1" ht="12.75">
      <c r="D75" s="45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</row>
  </sheetData>
  <sheetProtection/>
  <mergeCells count="42">
    <mergeCell ref="C1:F1"/>
    <mergeCell ref="A4:R4"/>
    <mergeCell ref="A5:R5"/>
    <mergeCell ref="B10:B11"/>
    <mergeCell ref="C10:C11"/>
    <mergeCell ref="G10:G11"/>
    <mergeCell ref="P7:Q7"/>
    <mergeCell ref="H10:J10"/>
    <mergeCell ref="K10:N10"/>
    <mergeCell ref="O10:O11"/>
    <mergeCell ref="R46:R47"/>
    <mergeCell ref="Q10:Q11"/>
    <mergeCell ref="R10:R11"/>
    <mergeCell ref="Q46:Q47"/>
    <mergeCell ref="O34:O35"/>
    <mergeCell ref="P10:P11"/>
    <mergeCell ref="P34:P35"/>
    <mergeCell ref="R56:R57"/>
    <mergeCell ref="B56:B57"/>
    <mergeCell ref="C56:C57"/>
    <mergeCell ref="H56:J56"/>
    <mergeCell ref="K56:N56"/>
    <mergeCell ref="P46:P47"/>
    <mergeCell ref="G56:G57"/>
    <mergeCell ref="Q34:Q35"/>
    <mergeCell ref="P56:P57"/>
    <mergeCell ref="Q56:Q57"/>
    <mergeCell ref="B34:B35"/>
    <mergeCell ref="C34:C35"/>
    <mergeCell ref="G34:G35"/>
    <mergeCell ref="H34:J34"/>
    <mergeCell ref="K34:N34"/>
    <mergeCell ref="B46:B47"/>
    <mergeCell ref="C46:C47"/>
    <mergeCell ref="F68:O68"/>
    <mergeCell ref="F70:O70"/>
    <mergeCell ref="O56:O57"/>
    <mergeCell ref="R34:R35"/>
    <mergeCell ref="G46:G47"/>
    <mergeCell ref="H46:J46"/>
    <mergeCell ref="K46:N46"/>
    <mergeCell ref="O46:O47"/>
  </mergeCells>
  <printOptions/>
  <pageMargins left="0.75" right="0.75" top="1" bottom="1" header="0.5" footer="0.5"/>
  <pageSetup orientation="portrait" paperSize="9" scale="86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3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36.625" style="0" customWidth="1"/>
    <col min="3" max="3" width="10.875" style="0" customWidth="1"/>
    <col min="4" max="4" width="4.625" style="96" customWidth="1"/>
    <col min="5" max="5" width="3.375" style="0" hidden="1" customWidth="1"/>
    <col min="6" max="6" width="3.625" style="0" hidden="1" customWidth="1"/>
    <col min="7" max="7" width="3.00390625" style="0" hidden="1" customWidth="1"/>
    <col min="8" max="8" width="3.125" style="0" hidden="1" customWidth="1"/>
    <col min="9" max="9" width="3.25390625" style="0" hidden="1" customWidth="1"/>
    <col min="10" max="10" width="3.375" style="0" hidden="1" customWidth="1"/>
    <col min="11" max="11" width="3.00390625" style="0" hidden="1" customWidth="1"/>
    <col min="12" max="12" width="7.25390625" style="0" customWidth="1"/>
    <col min="13" max="13" width="6.00390625" style="0" customWidth="1"/>
    <col min="14" max="14" width="8.00390625" style="0" customWidth="1"/>
    <col min="15" max="15" width="7.625" style="0" customWidth="1"/>
    <col min="17" max="23" width="0" style="0" hidden="1" customWidth="1"/>
  </cols>
  <sheetData>
    <row r="1" spans="1:10" ht="18.75">
      <c r="A1" s="154"/>
      <c r="B1" s="154"/>
      <c r="C1" s="155" t="s">
        <v>85</v>
      </c>
      <c r="D1" s="155"/>
      <c r="E1" s="155"/>
      <c r="F1" s="155"/>
      <c r="G1" s="154"/>
      <c r="H1" s="154"/>
      <c r="I1" s="154"/>
      <c r="J1" s="154"/>
    </row>
    <row r="2" spans="1:10" ht="18.75">
      <c r="A2" s="154"/>
      <c r="B2" s="154"/>
      <c r="C2" s="155" t="s">
        <v>86</v>
      </c>
      <c r="D2" s="155"/>
      <c r="E2" s="155"/>
      <c r="F2" s="155"/>
      <c r="G2" s="154"/>
      <c r="H2" s="154"/>
      <c r="I2" s="154"/>
      <c r="J2" s="154"/>
    </row>
    <row r="3" spans="1:13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6" ht="15.75">
      <c r="A4" s="312" t="s">
        <v>73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5.75">
      <c r="A5" s="312" t="s">
        <v>21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2" ht="12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t="s">
        <v>74</v>
      </c>
    </row>
    <row r="7" spans="3:6" ht="7.5" customHeight="1" hidden="1">
      <c r="C7" s="64"/>
      <c r="D7" s="64"/>
      <c r="E7" s="64"/>
      <c r="F7" s="64"/>
    </row>
    <row r="8" spans="3:16" ht="12.75">
      <c r="C8" s="64"/>
      <c r="D8" s="64"/>
      <c r="E8" s="64"/>
      <c r="L8" s="368"/>
      <c r="M8" s="368"/>
      <c r="N8" s="368">
        <v>41874</v>
      </c>
      <c r="O8" s="368"/>
      <c r="P8" s="97"/>
    </row>
    <row r="9" spans="2:5" ht="13.5" thickBot="1">
      <c r="B9" s="46" t="s">
        <v>30</v>
      </c>
      <c r="C9" s="65"/>
      <c r="D9" s="65"/>
      <c r="E9" s="64"/>
    </row>
    <row r="10" spans="1:15" s="66" customFormat="1" ht="54.75" customHeight="1" thickBot="1">
      <c r="A10" s="297" t="s">
        <v>5</v>
      </c>
      <c r="B10" s="298" t="s">
        <v>23</v>
      </c>
      <c r="C10" s="299" t="s">
        <v>14</v>
      </c>
      <c r="D10" s="300" t="s">
        <v>0</v>
      </c>
      <c r="E10" s="369" t="s">
        <v>1</v>
      </c>
      <c r="F10" s="370"/>
      <c r="G10" s="371"/>
      <c r="H10" s="365" t="s">
        <v>2</v>
      </c>
      <c r="I10" s="366"/>
      <c r="J10" s="366"/>
      <c r="K10" s="367"/>
      <c r="L10" s="301" t="s">
        <v>19</v>
      </c>
      <c r="M10" s="302" t="s">
        <v>20</v>
      </c>
      <c r="N10" s="302" t="s">
        <v>3</v>
      </c>
      <c r="O10" s="303" t="s">
        <v>4</v>
      </c>
    </row>
    <row r="11" spans="1:15" s="75" customFormat="1" ht="10.5">
      <c r="A11" s="234">
        <v>1</v>
      </c>
      <c r="B11" s="199" t="s">
        <v>132</v>
      </c>
      <c r="C11" s="200"/>
      <c r="D11" s="218">
        <v>1</v>
      </c>
      <c r="E11" s="293">
        <v>0</v>
      </c>
      <c r="F11" s="293">
        <v>12</v>
      </c>
      <c r="G11" s="293">
        <v>0</v>
      </c>
      <c r="H11" s="293">
        <v>0</v>
      </c>
      <c r="I11" s="293">
        <v>14</v>
      </c>
      <c r="J11" s="293">
        <v>35</v>
      </c>
      <c r="K11" s="293">
        <v>47</v>
      </c>
      <c r="L11" s="294">
        <f aca="true" t="shared" si="0" ref="L11:L30">IF(AND(ISNUMBER(F11),ISNUMBER(I11)),(H11-E11)*60^2+(I11-F11)*60+(J11-G11)+(K11)/100," ")</f>
        <v>155.47</v>
      </c>
      <c r="M11" s="295">
        <v>0</v>
      </c>
      <c r="N11" s="296">
        <f aca="true" t="shared" si="1" ref="N11:N30">IF(ISNUMBER(L11),L11+M11," ")</f>
        <v>155.47</v>
      </c>
      <c r="O11" s="275">
        <f>IF(AND(ISNUMBER(N11),ISNUMBER(N12)),MIN(N11:N12),IF(ISNUMBER(N11),N11,IF(ISNUMBER(N12),N12," ")))</f>
        <v>155.47</v>
      </c>
    </row>
    <row r="12" spans="1:15" s="75" customFormat="1" ht="11.25" thickBot="1">
      <c r="A12" s="223">
        <v>133</v>
      </c>
      <c r="B12" s="38" t="str">
        <f>B11</f>
        <v>Головинский-Шишко А.-Шишко Р.</v>
      </c>
      <c r="C12" s="78"/>
      <c r="D12" s="108">
        <v>2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85">
        <f t="shared" si="0"/>
        <v>0</v>
      </c>
      <c r="M12" s="286">
        <v>999</v>
      </c>
      <c r="N12" s="287">
        <f t="shared" si="1"/>
        <v>999</v>
      </c>
      <c r="O12" s="55">
        <f>O11</f>
        <v>155.47</v>
      </c>
    </row>
    <row r="13" spans="1:23" s="75" customFormat="1" ht="10.5">
      <c r="A13" s="223">
        <v>2</v>
      </c>
      <c r="B13" s="18" t="s">
        <v>137</v>
      </c>
      <c r="C13" s="77"/>
      <c r="D13" s="108">
        <v>1</v>
      </c>
      <c r="E13" s="277">
        <v>0</v>
      </c>
      <c r="F13" s="277">
        <v>34</v>
      </c>
      <c r="G13" s="277">
        <v>0</v>
      </c>
      <c r="H13" s="277">
        <v>0</v>
      </c>
      <c r="I13" s="277">
        <v>36</v>
      </c>
      <c r="J13" s="277">
        <v>43</v>
      </c>
      <c r="K13" s="277">
        <v>93</v>
      </c>
      <c r="L13" s="285">
        <f t="shared" si="0"/>
        <v>163.93</v>
      </c>
      <c r="M13" s="286">
        <v>2</v>
      </c>
      <c r="N13" s="287">
        <f t="shared" si="1"/>
        <v>165.93</v>
      </c>
      <c r="O13" s="54">
        <f>IF(AND(ISNUMBER(N13),ISNUMBER(N14)),MIN(N13:N14),IF(ISNUMBER(N13),N13,IF(ISNUMBER(N14),N14," ")))</f>
        <v>165.93</v>
      </c>
      <c r="W13" s="75" t="s">
        <v>83</v>
      </c>
    </row>
    <row r="14" spans="1:15" s="75" customFormat="1" ht="11.25" thickBot="1">
      <c r="A14" s="223">
        <v>141</v>
      </c>
      <c r="B14" s="38" t="str">
        <f>B13</f>
        <v>Соболев-Третьяк П.-Головаченко С.</v>
      </c>
      <c r="C14" s="79"/>
      <c r="D14" s="108">
        <v>2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85">
        <f t="shared" si="0"/>
        <v>0</v>
      </c>
      <c r="M14" s="286">
        <v>999</v>
      </c>
      <c r="N14" s="287">
        <f t="shared" si="1"/>
        <v>999</v>
      </c>
      <c r="O14" s="55">
        <f>O13</f>
        <v>165.93</v>
      </c>
    </row>
    <row r="15" spans="1:15" s="75" customFormat="1" ht="10.5">
      <c r="A15" s="223">
        <v>3</v>
      </c>
      <c r="B15" s="18" t="s">
        <v>138</v>
      </c>
      <c r="C15" s="77"/>
      <c r="D15" s="108">
        <v>1</v>
      </c>
      <c r="E15" s="277">
        <v>0</v>
      </c>
      <c r="F15" s="277">
        <v>18</v>
      </c>
      <c r="G15" s="277">
        <v>0</v>
      </c>
      <c r="H15" s="277">
        <v>0</v>
      </c>
      <c r="I15" s="277">
        <v>20</v>
      </c>
      <c r="J15" s="277">
        <v>45</v>
      </c>
      <c r="K15" s="277">
        <v>83</v>
      </c>
      <c r="L15" s="285">
        <f t="shared" si="0"/>
        <v>165.83</v>
      </c>
      <c r="M15" s="286">
        <v>2</v>
      </c>
      <c r="N15" s="287">
        <f t="shared" si="1"/>
        <v>167.83</v>
      </c>
      <c r="O15" s="54">
        <f>IF(AND(ISNUMBER(N15),ISNUMBER(N16)),MIN(N15:N16),IF(ISNUMBER(N15),N15,IF(ISNUMBER(N16),N16," ")))</f>
        <v>167.83</v>
      </c>
    </row>
    <row r="16" spans="1:15" s="75" customFormat="1" ht="11.25" thickBot="1">
      <c r="A16" s="223">
        <v>199</v>
      </c>
      <c r="B16" s="38" t="str">
        <f>B15</f>
        <v>Шмидт-Павлюченко-Головачев А.</v>
      </c>
      <c r="C16" s="78"/>
      <c r="D16" s="108">
        <v>2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85">
        <f t="shared" si="0"/>
        <v>0</v>
      </c>
      <c r="M16" s="286">
        <v>999</v>
      </c>
      <c r="N16" s="287">
        <f t="shared" si="1"/>
        <v>999</v>
      </c>
      <c r="O16" s="55">
        <f>O15</f>
        <v>167.83</v>
      </c>
    </row>
    <row r="17" spans="1:15" s="75" customFormat="1" ht="10.5">
      <c r="A17" s="223">
        <v>4</v>
      </c>
      <c r="B17" s="18" t="s">
        <v>139</v>
      </c>
      <c r="C17" s="77"/>
      <c r="D17" s="108">
        <v>1</v>
      </c>
      <c r="E17" s="277">
        <v>0</v>
      </c>
      <c r="F17" s="277">
        <v>20</v>
      </c>
      <c r="G17" s="277">
        <v>0</v>
      </c>
      <c r="H17" s="277">
        <v>0</v>
      </c>
      <c r="I17" s="277">
        <v>22</v>
      </c>
      <c r="J17" s="277">
        <v>52</v>
      </c>
      <c r="K17" s="277">
        <v>26</v>
      </c>
      <c r="L17" s="285">
        <f t="shared" si="0"/>
        <v>172.26</v>
      </c>
      <c r="M17" s="286">
        <v>0</v>
      </c>
      <c r="N17" s="287">
        <f t="shared" si="1"/>
        <v>172.26</v>
      </c>
      <c r="O17" s="54">
        <f>IF(AND(ISNUMBER(N17),ISNUMBER(N18)),MIN(N17:N18),IF(ISNUMBER(N17),N17,IF(ISNUMBER(N18),N18," ")))</f>
        <v>172.26</v>
      </c>
    </row>
    <row r="18" spans="1:15" s="75" customFormat="1" ht="11.25" thickBot="1">
      <c r="A18" s="223">
        <v>188</v>
      </c>
      <c r="B18" s="38" t="str">
        <f>B17</f>
        <v>Толкачев-Семенов-Сколубович</v>
      </c>
      <c r="C18" s="78"/>
      <c r="D18" s="108">
        <v>2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85">
        <f t="shared" si="0"/>
        <v>0</v>
      </c>
      <c r="M18" s="286">
        <v>999</v>
      </c>
      <c r="N18" s="287">
        <f t="shared" si="1"/>
        <v>999</v>
      </c>
      <c r="O18" s="55">
        <f>O17</f>
        <v>172.26</v>
      </c>
    </row>
    <row r="19" spans="1:15" s="75" customFormat="1" ht="10.5">
      <c r="A19" s="223">
        <v>5</v>
      </c>
      <c r="B19" s="18" t="s">
        <v>141</v>
      </c>
      <c r="C19" s="77"/>
      <c r="D19" s="108">
        <v>1</v>
      </c>
      <c r="E19" s="277">
        <v>0</v>
      </c>
      <c r="F19" s="277">
        <v>24</v>
      </c>
      <c r="G19" s="277">
        <v>0</v>
      </c>
      <c r="H19" s="277">
        <v>0</v>
      </c>
      <c r="I19" s="277">
        <v>27</v>
      </c>
      <c r="J19" s="277">
        <v>6</v>
      </c>
      <c r="K19" s="277">
        <v>18</v>
      </c>
      <c r="L19" s="285">
        <f t="shared" si="0"/>
        <v>186.18</v>
      </c>
      <c r="M19" s="286">
        <v>2</v>
      </c>
      <c r="N19" s="287">
        <f t="shared" si="1"/>
        <v>188.18</v>
      </c>
      <c r="O19" s="54">
        <f>IF(AND(ISNUMBER(N19),ISNUMBER(N20)),MIN(N19:N20),IF(ISNUMBER(N19),N19,IF(ISNUMBER(N20),N20," ")))</f>
        <v>188.18</v>
      </c>
    </row>
    <row r="20" spans="1:15" s="75" customFormat="1" ht="11.25" thickBot="1">
      <c r="A20" s="223">
        <v>26</v>
      </c>
      <c r="B20" s="38" t="str">
        <f>B19</f>
        <v>Фигурин-Крисковец-Тверезый</v>
      </c>
      <c r="C20" s="76"/>
      <c r="D20" s="108">
        <v>2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85">
        <f t="shared" si="0"/>
        <v>0</v>
      </c>
      <c r="M20" s="286">
        <v>999</v>
      </c>
      <c r="N20" s="287">
        <f t="shared" si="1"/>
        <v>999</v>
      </c>
      <c r="O20" s="55">
        <f>O19</f>
        <v>188.18</v>
      </c>
    </row>
    <row r="21" spans="1:15" s="75" customFormat="1" ht="10.5">
      <c r="A21" s="223">
        <v>6</v>
      </c>
      <c r="B21" s="18" t="s">
        <v>144</v>
      </c>
      <c r="C21" s="77"/>
      <c r="D21" s="108">
        <v>1</v>
      </c>
      <c r="E21" s="277">
        <v>0</v>
      </c>
      <c r="F21" s="277">
        <v>32</v>
      </c>
      <c r="G21" s="277">
        <v>0</v>
      </c>
      <c r="H21" s="277">
        <v>0</v>
      </c>
      <c r="I21" s="277">
        <v>35</v>
      </c>
      <c r="J21" s="277">
        <v>20</v>
      </c>
      <c r="K21" s="277">
        <v>47</v>
      </c>
      <c r="L21" s="285">
        <f t="shared" si="0"/>
        <v>200.47</v>
      </c>
      <c r="M21" s="286">
        <v>2</v>
      </c>
      <c r="N21" s="287">
        <f t="shared" si="1"/>
        <v>202.47</v>
      </c>
      <c r="O21" s="54">
        <f>IF(AND(ISNUMBER(N21),ISNUMBER(N22)),MIN(N21:N22),IF(ISNUMBER(N21),N21,IF(ISNUMBER(N22),N22," ")))</f>
        <v>202.47</v>
      </c>
    </row>
    <row r="22" spans="1:15" s="75" customFormat="1" ht="11.25" thickBot="1">
      <c r="A22" s="232">
        <v>101</v>
      </c>
      <c r="B22" s="38" t="str">
        <f>B21</f>
        <v>Михайличенко-Михет-Потапенок</v>
      </c>
      <c r="C22" s="76"/>
      <c r="D22" s="108">
        <v>2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277">
        <v>0</v>
      </c>
      <c r="L22" s="285">
        <f t="shared" si="0"/>
        <v>0</v>
      </c>
      <c r="M22" s="286">
        <v>999</v>
      </c>
      <c r="N22" s="287">
        <f t="shared" si="1"/>
        <v>999</v>
      </c>
      <c r="O22" s="55">
        <f>O21</f>
        <v>202.47</v>
      </c>
    </row>
    <row r="23" spans="1:15" s="75" customFormat="1" ht="10.5">
      <c r="A23" s="223">
        <v>7</v>
      </c>
      <c r="B23" s="18" t="s">
        <v>140</v>
      </c>
      <c r="C23" s="77"/>
      <c r="D23" s="108">
        <v>1</v>
      </c>
      <c r="E23" s="277">
        <v>0</v>
      </c>
      <c r="F23" s="277">
        <v>22</v>
      </c>
      <c r="G23" s="277">
        <v>0</v>
      </c>
      <c r="H23" s="277">
        <v>0</v>
      </c>
      <c r="I23" s="277">
        <v>25</v>
      </c>
      <c r="J23" s="277">
        <v>18</v>
      </c>
      <c r="K23" s="277">
        <v>34</v>
      </c>
      <c r="L23" s="285">
        <f t="shared" si="0"/>
        <v>198.34</v>
      </c>
      <c r="M23" s="286">
        <v>6</v>
      </c>
      <c r="N23" s="287">
        <f t="shared" si="1"/>
        <v>204.34</v>
      </c>
      <c r="O23" s="54">
        <f>IF(AND(ISNUMBER(N23),ISNUMBER(N24)),MIN(N23:N24),IF(ISNUMBER(N23),N23,IF(ISNUMBER(N24),N24," ")))</f>
        <v>204.34</v>
      </c>
    </row>
    <row r="24" spans="1:15" s="75" customFormat="1" ht="11.25" thickBot="1">
      <c r="A24" s="233">
        <v>117</v>
      </c>
      <c r="B24" s="202" t="str">
        <f>B23</f>
        <v>Красовский-Кустанович-Ерошов</v>
      </c>
      <c r="C24" s="203"/>
      <c r="D24" s="108">
        <v>2</v>
      </c>
      <c r="E24" s="277">
        <v>0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0</v>
      </c>
      <c r="L24" s="285">
        <f t="shared" si="0"/>
        <v>0</v>
      </c>
      <c r="M24" s="286">
        <v>999</v>
      </c>
      <c r="N24" s="287">
        <f t="shared" si="1"/>
        <v>999</v>
      </c>
      <c r="O24" s="55">
        <f>O23</f>
        <v>204.34</v>
      </c>
    </row>
    <row r="25" spans="1:15" s="75" customFormat="1" ht="10.5">
      <c r="A25" s="234">
        <v>8</v>
      </c>
      <c r="B25" s="199" t="s">
        <v>136</v>
      </c>
      <c r="C25" s="200"/>
      <c r="D25" s="108">
        <v>1</v>
      </c>
      <c r="E25" s="277">
        <v>0</v>
      </c>
      <c r="F25" s="277">
        <v>14</v>
      </c>
      <c r="G25" s="277">
        <v>0</v>
      </c>
      <c r="H25" s="277">
        <v>0</v>
      </c>
      <c r="I25" s="277">
        <v>17</v>
      </c>
      <c r="J25" s="277">
        <v>20</v>
      </c>
      <c r="K25" s="277">
        <v>59</v>
      </c>
      <c r="L25" s="285">
        <f t="shared" si="0"/>
        <v>200.59</v>
      </c>
      <c r="M25" s="286">
        <v>14</v>
      </c>
      <c r="N25" s="287">
        <f t="shared" si="1"/>
        <v>214.59</v>
      </c>
      <c r="O25" s="54">
        <f>IF(AND(ISNUMBER(N25),ISNUMBER(N26)),MIN(N25:N26),IF(ISNUMBER(N25),N25,IF(ISNUMBER(N26),N26," ")))</f>
        <v>214.59</v>
      </c>
    </row>
    <row r="26" spans="1:15" s="75" customFormat="1" ht="11.25" thickBot="1">
      <c r="A26" s="223">
        <v>100</v>
      </c>
      <c r="B26" s="38" t="str">
        <f>B25</f>
        <v>Калинчик-Петриченко-Суворов</v>
      </c>
      <c r="C26" s="76"/>
      <c r="D26" s="108">
        <v>2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85">
        <f t="shared" si="0"/>
        <v>0</v>
      </c>
      <c r="M26" s="286">
        <v>999</v>
      </c>
      <c r="N26" s="287">
        <f t="shared" si="1"/>
        <v>999</v>
      </c>
      <c r="O26" s="55">
        <f>O25</f>
        <v>214.59</v>
      </c>
    </row>
    <row r="27" spans="1:15" s="75" customFormat="1" ht="10.5">
      <c r="A27" s="223">
        <v>9</v>
      </c>
      <c r="B27" s="199" t="s">
        <v>129</v>
      </c>
      <c r="C27" s="200"/>
      <c r="D27" s="108">
        <v>1</v>
      </c>
      <c r="E27" s="277">
        <v>0</v>
      </c>
      <c r="F27" s="277">
        <v>30</v>
      </c>
      <c r="G27" s="277">
        <v>0</v>
      </c>
      <c r="H27" s="277">
        <v>0</v>
      </c>
      <c r="I27" s="277">
        <v>34</v>
      </c>
      <c r="J27" s="277">
        <v>0</v>
      </c>
      <c r="K27" s="277">
        <v>59</v>
      </c>
      <c r="L27" s="285">
        <f t="shared" si="0"/>
        <v>240.59</v>
      </c>
      <c r="M27" s="286">
        <v>70</v>
      </c>
      <c r="N27" s="287">
        <f t="shared" si="1"/>
        <v>310.59000000000003</v>
      </c>
      <c r="O27" s="54">
        <f>IF(AND(ISNUMBER(N27),ISNUMBER(N28)),MIN(N27:N28),IF(ISNUMBER(N27),N27,IF(ISNUMBER(N28),N28," ")))</f>
        <v>310.59000000000003</v>
      </c>
    </row>
    <row r="28" spans="1:15" s="75" customFormat="1" ht="11.25" thickBot="1">
      <c r="A28" s="223">
        <v>3</v>
      </c>
      <c r="B28" s="38" t="str">
        <f>B27</f>
        <v>Лукомский С.-Богатов С.-Матысюк С.</v>
      </c>
      <c r="C28" s="289"/>
      <c r="D28" s="108">
        <v>2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85">
        <f t="shared" si="0"/>
        <v>0</v>
      </c>
      <c r="M28" s="286">
        <v>999</v>
      </c>
      <c r="N28" s="287">
        <f t="shared" si="1"/>
        <v>999</v>
      </c>
      <c r="O28" s="55">
        <f>O27</f>
        <v>310.59000000000003</v>
      </c>
    </row>
    <row r="29" spans="1:15" s="75" customFormat="1" ht="10.5">
      <c r="A29" s="223">
        <v>10</v>
      </c>
      <c r="B29" s="18" t="s">
        <v>142</v>
      </c>
      <c r="C29" s="77"/>
      <c r="D29" s="108">
        <v>1</v>
      </c>
      <c r="E29" s="277">
        <v>0</v>
      </c>
      <c r="F29" s="277">
        <v>27</v>
      </c>
      <c r="G29" s="277">
        <v>0</v>
      </c>
      <c r="H29" s="277">
        <v>0</v>
      </c>
      <c r="I29" s="277">
        <v>31</v>
      </c>
      <c r="J29" s="277">
        <v>54</v>
      </c>
      <c r="K29" s="277">
        <v>16</v>
      </c>
      <c r="L29" s="285">
        <f t="shared" si="0"/>
        <v>294.16</v>
      </c>
      <c r="M29" s="286">
        <v>30</v>
      </c>
      <c r="N29" s="287">
        <f t="shared" si="1"/>
        <v>324.16</v>
      </c>
      <c r="O29" s="54">
        <f>IF(AND(ISNUMBER(N29),ISNUMBER(N30)),MIN(N29:N30),IF(ISNUMBER(N29),N29,IF(ISNUMBER(N30),N30," ")))</f>
        <v>324.16</v>
      </c>
    </row>
    <row r="30" spans="1:15" s="75" customFormat="1" ht="11.25" thickBot="1">
      <c r="A30" s="226">
        <v>112</v>
      </c>
      <c r="B30" s="41" t="str">
        <f>B29</f>
        <v>Ржеуцкий Д.-Ржеуцкий К.-Евтушик И.</v>
      </c>
      <c r="C30" s="288"/>
      <c r="D30" s="111">
        <v>2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90">
        <f t="shared" si="0"/>
        <v>0</v>
      </c>
      <c r="M30" s="291">
        <v>999</v>
      </c>
      <c r="N30" s="292">
        <f t="shared" si="1"/>
        <v>999</v>
      </c>
      <c r="O30" s="57">
        <f>O29</f>
        <v>324.16</v>
      </c>
    </row>
    <row r="31" spans="1:15" s="75" customFormat="1" ht="10.5">
      <c r="A31" s="85"/>
      <c r="B31" s="33"/>
      <c r="C31" s="83"/>
      <c r="D31" s="35"/>
      <c r="E31" s="36"/>
      <c r="F31" s="36"/>
      <c r="G31" s="36"/>
      <c r="H31" s="36"/>
      <c r="I31" s="36"/>
      <c r="J31" s="36"/>
      <c r="K31" s="36"/>
      <c r="L31" s="84"/>
      <c r="M31" s="62"/>
      <c r="N31" s="84"/>
      <c r="O31" s="15"/>
    </row>
    <row r="32" spans="1:15" s="75" customFormat="1" ht="14.25" customHeight="1" thickBot="1">
      <c r="A32" s="85"/>
      <c r="B32" s="46" t="s">
        <v>40</v>
      </c>
      <c r="C32" s="86"/>
      <c r="D32" s="35"/>
      <c r="E32" s="36"/>
      <c r="F32" s="36"/>
      <c r="G32" s="36"/>
      <c r="H32" s="36"/>
      <c r="I32" s="36"/>
      <c r="J32" s="36"/>
      <c r="K32" s="36"/>
      <c r="L32" s="84"/>
      <c r="M32" s="87"/>
      <c r="N32" s="88"/>
      <c r="O32" s="15"/>
    </row>
    <row r="33" spans="1:16" s="75" customFormat="1" ht="26.25" customHeight="1">
      <c r="A33" s="345" t="s">
        <v>5</v>
      </c>
      <c r="B33" s="339" t="s">
        <v>23</v>
      </c>
      <c r="C33" s="347" t="s">
        <v>14</v>
      </c>
      <c r="D33" s="349" t="s">
        <v>0</v>
      </c>
      <c r="E33" s="360" t="s">
        <v>1</v>
      </c>
      <c r="F33" s="361"/>
      <c r="G33" s="362"/>
      <c r="H33" s="351" t="s">
        <v>2</v>
      </c>
      <c r="I33" s="352"/>
      <c r="J33" s="352"/>
      <c r="K33" s="353"/>
      <c r="L33" s="354" t="s">
        <v>19</v>
      </c>
      <c r="M33" s="310" t="s">
        <v>20</v>
      </c>
      <c r="N33" s="310" t="s">
        <v>3</v>
      </c>
      <c r="O33" s="320" t="s">
        <v>4</v>
      </c>
      <c r="P33" s="114"/>
    </row>
    <row r="34" spans="1:16" s="75" customFormat="1" ht="30.75" customHeight="1" thickBot="1">
      <c r="A34" s="346"/>
      <c r="B34" s="340"/>
      <c r="C34" s="348"/>
      <c r="D34" s="350"/>
      <c r="E34" s="67" t="s">
        <v>6</v>
      </c>
      <c r="F34" s="68" t="s">
        <v>7</v>
      </c>
      <c r="G34" s="69" t="s">
        <v>8</v>
      </c>
      <c r="H34" s="70" t="s">
        <v>6</v>
      </c>
      <c r="I34" s="71" t="s">
        <v>7</v>
      </c>
      <c r="J34" s="71" t="s">
        <v>8</v>
      </c>
      <c r="K34" s="72" t="s">
        <v>9</v>
      </c>
      <c r="L34" s="355"/>
      <c r="M34" s="311"/>
      <c r="N34" s="311"/>
      <c r="O34" s="321"/>
      <c r="P34" s="114"/>
    </row>
    <row r="35" spans="1:16" s="75" customFormat="1" ht="11.25" customHeight="1">
      <c r="A35" s="234">
        <v>1</v>
      </c>
      <c r="B35" s="270" t="s">
        <v>131</v>
      </c>
      <c r="C35" s="271"/>
      <c r="D35" s="201">
        <v>1</v>
      </c>
      <c r="E35" s="276">
        <v>0</v>
      </c>
      <c r="F35" s="276">
        <v>10</v>
      </c>
      <c r="G35" s="276">
        <v>0</v>
      </c>
      <c r="H35" s="276">
        <v>0</v>
      </c>
      <c r="I35" s="276">
        <v>12</v>
      </c>
      <c r="J35" s="276">
        <v>28</v>
      </c>
      <c r="K35" s="276">
        <v>70</v>
      </c>
      <c r="L35" s="272">
        <f aca="true" t="shared" si="2" ref="L35:L40">IF(AND(ISNUMBER(F35),ISNUMBER(I35)),(H35-E35)*60^2+(I35-F35)*60+(J35-G35)+(K35)/100," ")</f>
        <v>148.7</v>
      </c>
      <c r="M35" s="273">
        <v>4</v>
      </c>
      <c r="N35" s="274">
        <f aca="true" t="shared" si="3" ref="N35:N40">IF(ISNUMBER(L35),L35+M35," ")</f>
        <v>152.7</v>
      </c>
      <c r="O35" s="275">
        <f>IF(AND(ISNUMBER(N35),ISNUMBER(N36)),MIN(N35:N36),IF(ISNUMBER(N35),N35,IF(ISNUMBER(N36),N36," ")))</f>
        <v>152.7</v>
      </c>
      <c r="P35" s="114"/>
    </row>
    <row r="36" spans="1:16" s="75" customFormat="1" ht="11.25" customHeight="1">
      <c r="A36" s="223">
        <v>9</v>
      </c>
      <c r="B36" s="91" t="str">
        <f>B35</f>
        <v>Третьяк-Гецман-Головаченко Д.</v>
      </c>
      <c r="C36" s="20"/>
      <c r="D36" s="112">
        <v>2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78">
        <f t="shared" si="2"/>
        <v>0</v>
      </c>
      <c r="M36" s="279">
        <v>999</v>
      </c>
      <c r="N36" s="280">
        <f t="shared" si="3"/>
        <v>999</v>
      </c>
      <c r="O36" s="281">
        <f>O35</f>
        <v>152.7</v>
      </c>
      <c r="P36" s="114"/>
    </row>
    <row r="37" spans="1:16" s="75" customFormat="1" ht="11.25" customHeight="1">
      <c r="A37" s="223">
        <v>2</v>
      </c>
      <c r="B37" s="90" t="s">
        <v>133</v>
      </c>
      <c r="C37" s="89"/>
      <c r="D37" s="112">
        <v>1</v>
      </c>
      <c r="E37" s="277">
        <v>0</v>
      </c>
      <c r="F37" s="277">
        <v>8</v>
      </c>
      <c r="G37" s="277">
        <v>0</v>
      </c>
      <c r="H37" s="277">
        <v>0</v>
      </c>
      <c r="I37" s="277">
        <v>10</v>
      </c>
      <c r="J37" s="277">
        <v>36</v>
      </c>
      <c r="K37" s="277">
        <v>32</v>
      </c>
      <c r="L37" s="272">
        <f t="shared" si="2"/>
        <v>156.32</v>
      </c>
      <c r="M37" s="273">
        <v>0</v>
      </c>
      <c r="N37" s="274">
        <f t="shared" si="3"/>
        <v>156.32</v>
      </c>
      <c r="O37" s="275">
        <f>IF(AND(ISNUMBER(N37),ISNUMBER(N38)),MIN(N37:N38),IF(ISNUMBER(N37),N37,IF(ISNUMBER(N38),N38," ")))</f>
        <v>156.32</v>
      </c>
      <c r="P37" s="114"/>
    </row>
    <row r="38" spans="1:16" s="75" customFormat="1" ht="11.25" customHeight="1">
      <c r="A38" s="223">
        <v>58</v>
      </c>
      <c r="B38" s="91" t="str">
        <f>B37</f>
        <v>Казак-Глаз-Соболев</v>
      </c>
      <c r="C38" s="92"/>
      <c r="D38" s="112">
        <v>2</v>
      </c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8">
        <f t="shared" si="2"/>
        <v>0</v>
      </c>
      <c r="M38" s="279">
        <v>999</v>
      </c>
      <c r="N38" s="280">
        <f t="shared" si="3"/>
        <v>999</v>
      </c>
      <c r="O38" s="281">
        <f>O37</f>
        <v>156.32</v>
      </c>
      <c r="P38" s="114"/>
    </row>
    <row r="39" spans="1:16" s="75" customFormat="1" ht="11.25" customHeight="1">
      <c r="A39" s="223">
        <v>3</v>
      </c>
      <c r="B39" s="90" t="s">
        <v>134</v>
      </c>
      <c r="C39" s="89"/>
      <c r="D39" s="112">
        <v>1</v>
      </c>
      <c r="E39" s="277">
        <v>0</v>
      </c>
      <c r="F39" s="277">
        <v>37</v>
      </c>
      <c r="G39" s="277">
        <v>0</v>
      </c>
      <c r="H39" s="277">
        <v>0</v>
      </c>
      <c r="I39" s="277">
        <v>39</v>
      </c>
      <c r="J39" s="277">
        <v>56</v>
      </c>
      <c r="K39" s="277">
        <v>31</v>
      </c>
      <c r="L39" s="272">
        <f t="shared" si="2"/>
        <v>176.31</v>
      </c>
      <c r="M39" s="273">
        <v>4</v>
      </c>
      <c r="N39" s="274">
        <f t="shared" si="3"/>
        <v>180.31</v>
      </c>
      <c r="O39" s="275">
        <f>IF(AND(ISNUMBER(N39),ISNUMBER(N40)),MIN(N39:N40),IF(ISNUMBER(N39),N39,IF(ISNUMBER(N40),N40," ")))</f>
        <v>180.31</v>
      </c>
      <c r="P39" s="114"/>
    </row>
    <row r="40" spans="1:16" s="75" customFormat="1" ht="11.25" customHeight="1" thickBot="1">
      <c r="A40" s="226">
        <v>91</v>
      </c>
      <c r="B40" s="98" t="str">
        <f>B39</f>
        <v>Хмель-Вевер-Красовский</v>
      </c>
      <c r="C40" s="99"/>
      <c r="D40" s="113">
        <v>2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80">
        <f t="shared" si="2"/>
        <v>0</v>
      </c>
      <c r="M40" s="56">
        <v>999</v>
      </c>
      <c r="N40" s="81">
        <f t="shared" si="3"/>
        <v>999</v>
      </c>
      <c r="O40" s="57">
        <f>O39</f>
        <v>180.31</v>
      </c>
      <c r="P40" s="114"/>
    </row>
    <row r="41" spans="1:15" s="75" customFormat="1" ht="11.25" customHeight="1">
      <c r="A41" s="85"/>
      <c r="B41" s="33"/>
      <c r="C41" s="82"/>
      <c r="D41" s="35"/>
      <c r="E41" s="36"/>
      <c r="F41" s="36"/>
      <c r="G41" s="36"/>
      <c r="H41" s="36"/>
      <c r="I41" s="36"/>
      <c r="J41" s="36"/>
      <c r="K41" s="36"/>
      <c r="L41" s="84"/>
      <c r="M41" s="62"/>
      <c r="N41" s="84"/>
      <c r="O41" s="15"/>
    </row>
    <row r="42" spans="1:15" s="75" customFormat="1" ht="14.25" customHeight="1" thickBot="1">
      <c r="A42"/>
      <c r="B42" s="46" t="s">
        <v>31</v>
      </c>
      <c r="C42" s="65"/>
      <c r="D42" s="65"/>
      <c r="E42" s="64"/>
      <c r="F42"/>
      <c r="G42"/>
      <c r="H42"/>
      <c r="I42"/>
      <c r="J42"/>
      <c r="K42"/>
      <c r="L42"/>
      <c r="M42"/>
      <c r="N42"/>
      <c r="O42"/>
    </row>
    <row r="43" spans="1:15" s="8" customFormat="1" ht="28.5" customHeight="1">
      <c r="A43" s="356" t="s">
        <v>5</v>
      </c>
      <c r="B43" s="358" t="s">
        <v>23</v>
      </c>
      <c r="C43" s="363" t="s">
        <v>14</v>
      </c>
      <c r="D43" s="349" t="s">
        <v>0</v>
      </c>
      <c r="E43" s="360" t="s">
        <v>1</v>
      </c>
      <c r="F43" s="361"/>
      <c r="G43" s="362"/>
      <c r="H43" s="351" t="s">
        <v>2</v>
      </c>
      <c r="I43" s="352"/>
      <c r="J43" s="352"/>
      <c r="K43" s="353"/>
      <c r="L43" s="354" t="s">
        <v>19</v>
      </c>
      <c r="M43" s="310" t="s">
        <v>20</v>
      </c>
      <c r="N43" s="310" t="s">
        <v>3</v>
      </c>
      <c r="O43" s="320" t="s">
        <v>4</v>
      </c>
    </row>
    <row r="44" spans="1:15" s="8" customFormat="1" ht="30" customHeight="1" thickBot="1">
      <c r="A44" s="357"/>
      <c r="B44" s="359"/>
      <c r="C44" s="364"/>
      <c r="D44" s="350"/>
      <c r="E44" s="67" t="s">
        <v>6</v>
      </c>
      <c r="F44" s="68" t="s">
        <v>7</v>
      </c>
      <c r="G44" s="69" t="s">
        <v>8</v>
      </c>
      <c r="H44" s="70" t="s">
        <v>6</v>
      </c>
      <c r="I44" s="71" t="s">
        <v>7</v>
      </c>
      <c r="J44" s="71" t="s">
        <v>8</v>
      </c>
      <c r="K44" s="72" t="s">
        <v>9</v>
      </c>
      <c r="L44" s="355"/>
      <c r="M44" s="311"/>
      <c r="N44" s="311"/>
      <c r="O44" s="321"/>
    </row>
    <row r="45" spans="1:16" s="8" customFormat="1" ht="12.75">
      <c r="A45" s="264">
        <v>1</v>
      </c>
      <c r="B45" s="145" t="s">
        <v>130</v>
      </c>
      <c r="C45" s="150"/>
      <c r="D45" s="116">
        <f>IF(ISTEXT(B45),1," ")</f>
        <v>1</v>
      </c>
      <c r="E45" s="143">
        <v>0</v>
      </c>
      <c r="F45" s="143">
        <v>39</v>
      </c>
      <c r="G45" s="143">
        <v>0</v>
      </c>
      <c r="H45" s="143">
        <v>0</v>
      </c>
      <c r="I45" s="143">
        <v>42</v>
      </c>
      <c r="J45" s="143">
        <v>36</v>
      </c>
      <c r="K45" s="143">
        <v>7</v>
      </c>
      <c r="L45" s="73">
        <f>IF(AND(ISNUMBER(F45),ISNUMBER(I45)),(H45-E45)*60^2+(I45-F45)*60+(J45-G45)+(K45)/100," ")</f>
        <v>216.07</v>
      </c>
      <c r="M45" s="53">
        <v>8</v>
      </c>
      <c r="N45" s="74">
        <f>IF(ISNUMBER(L45),L45+M45," ")</f>
        <v>224.07</v>
      </c>
      <c r="O45" s="54">
        <f>IF(AND(ISNUMBER(N45),ISNUMBER(N46)),MIN(N45:N46),IF(ISNUMBER(N45),N45,IF(ISNUMBER(N46),N46," ")))</f>
        <v>224.07</v>
      </c>
      <c r="P45" s="110"/>
    </row>
    <row r="46" spans="1:16" s="75" customFormat="1" ht="10.5">
      <c r="A46" s="223">
        <v>136</v>
      </c>
      <c r="B46" s="115" t="str">
        <f>B45</f>
        <v>Шибаршина - Тарасенко - Толкачева</v>
      </c>
      <c r="C46" s="151"/>
      <c r="D46" s="112">
        <f>IF(ISTEXT(B45),2," ")</f>
        <v>2</v>
      </c>
      <c r="E46" s="283">
        <v>0</v>
      </c>
      <c r="F46" s="283">
        <v>0</v>
      </c>
      <c r="G46" s="283">
        <v>0</v>
      </c>
      <c r="H46" s="283">
        <v>0</v>
      </c>
      <c r="I46" s="283">
        <v>0</v>
      </c>
      <c r="J46" s="283">
        <v>0</v>
      </c>
      <c r="K46" s="283">
        <v>0</v>
      </c>
      <c r="L46" s="284">
        <f>IF(AND(ISNUMBER(F46),ISNUMBER(I46)),(H46-E46)*60^2+(I46-F46)*60+(J46-G46)+(K46)/100," ")</f>
        <v>0</v>
      </c>
      <c r="M46" s="279">
        <v>999</v>
      </c>
      <c r="N46" s="280">
        <f>IF(ISNUMBER(L46),L46+M46," ")</f>
        <v>999</v>
      </c>
      <c r="O46" s="281">
        <f>O45</f>
        <v>224.07</v>
      </c>
      <c r="P46" s="114"/>
    </row>
    <row r="47" spans="1:16" s="75" customFormat="1" ht="10.5">
      <c r="A47" s="223">
        <v>2</v>
      </c>
      <c r="B47" s="93" t="s">
        <v>135</v>
      </c>
      <c r="C47" s="152"/>
      <c r="D47" s="112">
        <f>IF(ISTEXT(B47),1," ")</f>
        <v>1</v>
      </c>
      <c r="E47" s="283">
        <v>0</v>
      </c>
      <c r="F47" s="283">
        <v>41</v>
      </c>
      <c r="G47" s="283">
        <v>0</v>
      </c>
      <c r="H47" s="283">
        <v>0</v>
      </c>
      <c r="I47" s="283">
        <v>44</v>
      </c>
      <c r="J47" s="283">
        <v>40</v>
      </c>
      <c r="K47" s="283">
        <v>59</v>
      </c>
      <c r="L47" s="272">
        <f>IF(AND(ISNUMBER(F47),ISNUMBER(I47)),(H47-E47)*60^2+(I47-F47)*60+(J47-G47)+(K47)/100," ")</f>
        <v>220.59</v>
      </c>
      <c r="M47" s="273">
        <v>14</v>
      </c>
      <c r="N47" s="274">
        <f>IF(ISNUMBER(L47),L47+M47," ")</f>
        <v>234.59</v>
      </c>
      <c r="O47" s="275">
        <f>IF(AND(ISNUMBER(N47),ISNUMBER(N48)),MIN(N47:N48),IF(ISNUMBER(N47),N47,IF(ISNUMBER(N48),N48," ")))</f>
        <v>234.59</v>
      </c>
      <c r="P47" s="114"/>
    </row>
    <row r="48" spans="1:16" s="75" customFormat="1" ht="11.25" thickBot="1">
      <c r="A48" s="226">
        <v>151</v>
      </c>
      <c r="B48" s="100" t="str">
        <f>B47</f>
        <v>Авдеева-Дроздова-Новикова</v>
      </c>
      <c r="C48" s="153"/>
      <c r="D48" s="113">
        <f>IF(ISTEXT(B47),2," ")</f>
        <v>2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80">
        <f>IF(AND(ISNUMBER(F48),ISNUMBER(I48)),(H48-E48)*60^2+(I48-F48)*60+(J48-G48)+(K48)/100," ")</f>
        <v>0</v>
      </c>
      <c r="M48" s="56">
        <v>999</v>
      </c>
      <c r="N48" s="81">
        <f>IF(ISNUMBER(L48),L48+M48," ")</f>
        <v>999</v>
      </c>
      <c r="O48" s="57">
        <f>O47</f>
        <v>234.59</v>
      </c>
      <c r="P48" s="114"/>
    </row>
    <row r="49" spans="1:16" s="75" customFormat="1" ht="10.5">
      <c r="A49" s="85"/>
      <c r="B49" s="33"/>
      <c r="C49" s="33"/>
      <c r="D49" s="35"/>
      <c r="E49" s="36"/>
      <c r="F49" s="36"/>
      <c r="G49" s="36"/>
      <c r="H49" s="36"/>
      <c r="I49" s="36"/>
      <c r="J49" s="36"/>
      <c r="K49" s="36"/>
      <c r="L49" s="84"/>
      <c r="M49" s="62"/>
      <c r="N49" s="84"/>
      <c r="O49" s="15"/>
      <c r="P49" s="37"/>
    </row>
    <row r="50" spans="1:15" s="75" customFormat="1" ht="10.5">
      <c r="A50" s="85"/>
      <c r="B50" s="33"/>
      <c r="C50" s="33"/>
      <c r="D50" s="35"/>
      <c r="E50" s="36"/>
      <c r="F50" s="36"/>
      <c r="G50" s="36"/>
      <c r="H50" s="36"/>
      <c r="I50" s="36"/>
      <c r="J50" s="36"/>
      <c r="K50" s="36"/>
      <c r="L50" s="84"/>
      <c r="M50" s="62"/>
      <c r="N50" s="84"/>
      <c r="O50" s="15"/>
    </row>
    <row r="51" spans="2:6" s="75" customFormat="1" ht="12.75">
      <c r="B51" s="8" t="s">
        <v>37</v>
      </c>
      <c r="D51" s="8" t="s">
        <v>38</v>
      </c>
      <c r="F51" s="45"/>
    </row>
    <row r="52" spans="2:6" s="75" customFormat="1" ht="12.75">
      <c r="B52" s="8"/>
      <c r="C52" s="8"/>
      <c r="D52" s="8"/>
      <c r="E52" s="8"/>
      <c r="F52" s="45"/>
    </row>
    <row r="53" spans="2:6" s="75" customFormat="1" ht="12.75">
      <c r="B53" s="8" t="s">
        <v>39</v>
      </c>
      <c r="D53" s="8" t="s">
        <v>143</v>
      </c>
      <c r="F53" s="45"/>
    </row>
    <row r="54" s="75" customFormat="1" ht="10.5"/>
    <row r="55" s="75" customFormat="1" ht="10.5"/>
    <row r="56" s="75" customFormat="1" ht="10.5"/>
    <row r="57" s="75" customFormat="1" ht="10.5"/>
    <row r="58" s="75" customFormat="1" ht="10.5"/>
    <row r="59" spans="1:15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4" ht="12.75">
      <c r="A61" s="75"/>
      <c r="D61"/>
    </row>
    <row r="62" spans="4:15" ht="12.75">
      <c r="D62" s="95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ht="12.75">
      <c r="D63" s="95"/>
    </row>
    <row r="64" ht="12.75">
      <c r="D64" s="95"/>
    </row>
    <row r="65" ht="12.75">
      <c r="D65" s="95"/>
    </row>
    <row r="66" ht="12.75">
      <c r="D66" s="95"/>
    </row>
    <row r="67" ht="12.75">
      <c r="D67" s="95"/>
    </row>
    <row r="68" ht="12.75">
      <c r="D68" s="95"/>
    </row>
    <row r="69" ht="12.75">
      <c r="D69" s="95"/>
    </row>
    <row r="70" ht="12.75">
      <c r="D70" s="95"/>
    </row>
    <row r="71" ht="12.75">
      <c r="D71" s="95"/>
    </row>
    <row r="72" ht="12.75">
      <c r="D72" s="95"/>
    </row>
    <row r="73" ht="12.75">
      <c r="D73" s="95"/>
    </row>
    <row r="74" ht="12.75">
      <c r="D74" s="95"/>
    </row>
    <row r="75" ht="12.75">
      <c r="D75" s="95"/>
    </row>
    <row r="76" ht="12.75">
      <c r="D76" s="95"/>
    </row>
    <row r="77" ht="12.75">
      <c r="D77" s="95"/>
    </row>
    <row r="78" ht="12.75">
      <c r="D78" s="95"/>
    </row>
    <row r="79" ht="12.75">
      <c r="D79" s="95"/>
    </row>
    <row r="80" ht="12.75">
      <c r="D80" s="95"/>
    </row>
    <row r="81" ht="12.75">
      <c r="D81" s="95"/>
    </row>
    <row r="82" ht="12.75">
      <c r="D82" s="95"/>
    </row>
    <row r="83" ht="12.75">
      <c r="D83" s="95"/>
    </row>
    <row r="84" ht="12.75">
      <c r="D84" s="95"/>
    </row>
    <row r="85" ht="12.75">
      <c r="D85" s="95"/>
    </row>
    <row r="86" ht="12.75">
      <c r="D86" s="95"/>
    </row>
    <row r="87" ht="12.75">
      <c r="D87" s="95"/>
    </row>
    <row r="88" ht="12.75">
      <c r="D88" s="95"/>
    </row>
    <row r="89" ht="12.75">
      <c r="D89" s="95"/>
    </row>
    <row r="90" ht="12.75">
      <c r="D90" s="95"/>
    </row>
    <row r="91" ht="12.75">
      <c r="D91" s="95"/>
    </row>
    <row r="92" ht="12.75">
      <c r="D92" s="95"/>
    </row>
    <row r="93" ht="12.75">
      <c r="D93" s="95"/>
    </row>
    <row r="94" ht="12.75">
      <c r="D94" s="95"/>
    </row>
    <row r="95" ht="12.75">
      <c r="D95" s="95"/>
    </row>
    <row r="96" ht="12.75">
      <c r="D96" s="95"/>
    </row>
    <row r="97" ht="12.75">
      <c r="D97" s="95"/>
    </row>
    <row r="98" ht="12.75">
      <c r="D98" s="95"/>
    </row>
    <row r="99" ht="12.75">
      <c r="D99" s="95"/>
    </row>
    <row r="100" ht="12.75">
      <c r="D100" s="95"/>
    </row>
    <row r="101" ht="12.75">
      <c r="D101" s="95"/>
    </row>
    <row r="102" ht="12.75">
      <c r="D102" s="95"/>
    </row>
    <row r="103" ht="12.75">
      <c r="D103" s="95"/>
    </row>
    <row r="104" ht="12.75">
      <c r="D104" s="95"/>
    </row>
    <row r="105" ht="12.75">
      <c r="D105" s="95"/>
    </row>
    <row r="106" ht="12.75">
      <c r="D106" s="95"/>
    </row>
    <row r="107" ht="12.75">
      <c r="D107" s="95"/>
    </row>
    <row r="108" ht="12.75">
      <c r="D108" s="95"/>
    </row>
    <row r="109" ht="12.75">
      <c r="D109" s="95"/>
    </row>
    <row r="110" ht="12.75">
      <c r="D110" s="95"/>
    </row>
    <row r="111" ht="12.75">
      <c r="D111" s="95"/>
    </row>
    <row r="112" ht="12.75">
      <c r="D112" s="95"/>
    </row>
    <row r="113" ht="12.75">
      <c r="D113" s="95"/>
    </row>
    <row r="114" ht="12.75">
      <c r="D114" s="95"/>
    </row>
    <row r="115" ht="12.75">
      <c r="D115" s="95"/>
    </row>
    <row r="116" ht="12.75">
      <c r="D116" s="95"/>
    </row>
    <row r="117" ht="12.75">
      <c r="D117" s="95"/>
    </row>
    <row r="118" ht="12.75">
      <c r="D118" s="95"/>
    </row>
    <row r="119" ht="12.75">
      <c r="D119" s="95"/>
    </row>
    <row r="120" ht="12.75">
      <c r="D120" s="95"/>
    </row>
    <row r="121" ht="12.75">
      <c r="D121" s="95"/>
    </row>
    <row r="122" ht="12.75">
      <c r="D122" s="95"/>
    </row>
    <row r="123" ht="12.75">
      <c r="D123" s="95"/>
    </row>
  </sheetData>
  <sheetProtection/>
  <mergeCells count="26">
    <mergeCell ref="O33:O34"/>
    <mergeCell ref="H10:K10"/>
    <mergeCell ref="N8:O8"/>
    <mergeCell ref="L8:M8"/>
    <mergeCell ref="A4:P4"/>
    <mergeCell ref="A5:P5"/>
    <mergeCell ref="E10:G10"/>
    <mergeCell ref="N33:N34"/>
    <mergeCell ref="M33:M34"/>
    <mergeCell ref="L33:L34"/>
    <mergeCell ref="B43:B44"/>
    <mergeCell ref="D43:D44"/>
    <mergeCell ref="E43:G43"/>
    <mergeCell ref="C43:C44"/>
    <mergeCell ref="H33:K33"/>
    <mergeCell ref="E33:G33"/>
    <mergeCell ref="M43:M44"/>
    <mergeCell ref="O43:O44"/>
    <mergeCell ref="A33:A34"/>
    <mergeCell ref="B33:B34"/>
    <mergeCell ref="C33:C34"/>
    <mergeCell ref="D33:D34"/>
    <mergeCell ref="H43:K43"/>
    <mergeCell ref="L43:L44"/>
    <mergeCell ref="N43:N44"/>
    <mergeCell ref="A43:A44"/>
  </mergeCells>
  <printOptions/>
  <pageMargins left="0.7" right="0.7" top="0.33" bottom="0.28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ВитНик</dc:creator>
  <cp:keywords/>
  <dc:description/>
  <cp:lastModifiedBy>Сулима Татьяна Ивановна (75-42)</cp:lastModifiedBy>
  <cp:lastPrinted>2014-08-24T09:48:35Z</cp:lastPrinted>
  <dcterms:created xsi:type="dcterms:W3CDTF">2009-04-10T17:43:45Z</dcterms:created>
  <dcterms:modified xsi:type="dcterms:W3CDTF">2014-10-31T11:36:30Z</dcterms:modified>
  <cp:category/>
  <cp:version/>
  <cp:contentType/>
  <cp:contentStatus/>
</cp:coreProperties>
</file>